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eu Drive\ISO XPD\SGSI - SGPD\"/>
    </mc:Choice>
  </mc:AlternateContent>
  <xr:revisionPtr revIDLastSave="0" documentId="13_ncr:1_{4C48566A-4F43-4D96-A81D-3DDA9716F7AC}" xr6:coauthVersionLast="47" xr6:coauthVersionMax="47" xr10:uidLastSave="{00000000-0000-0000-0000-000000000000}"/>
  <bookViews>
    <workbookView xWindow="-28920" yWindow="915" windowWidth="29040" windowHeight="15720" xr2:uid="{3FAD8EB3-9F9B-4A6A-842D-021F20709C5A}"/>
  </bookViews>
  <sheets>
    <sheet name="Métricas" sheetId="15" r:id="rId1"/>
    <sheet name="A5" sheetId="1" r:id="rId2"/>
    <sheet name="A6" sheetId="4" r:id="rId3"/>
    <sheet name="A7" sheetId="5" r:id="rId4"/>
    <sheet name="A8" sheetId="6" r:id="rId5"/>
    <sheet name="A12" sheetId="17" r:id="rId6"/>
    <sheet name="A72" sheetId="7" state="hidden" r:id="rId7"/>
    <sheet name="A73" sheetId="8" state="hidden" r:id="rId8"/>
    <sheet name="A74" sheetId="9" state="hidden" r:id="rId9"/>
    <sheet name="A75" sheetId="10" state="hidden" r:id="rId10"/>
    <sheet name="B82" sheetId="11" state="hidden" r:id="rId11"/>
    <sheet name="B83" sheetId="12" state="hidden" r:id="rId12"/>
    <sheet name="B84" sheetId="13" state="hidden" r:id="rId13"/>
    <sheet name="B85" sheetId="14" state="hidden" r:id="rId14"/>
    <sheet name="A13" sheetId="18" r:id="rId15"/>
    <sheet name="A14" sheetId="19" r:id="rId16"/>
    <sheet name="A15" sheetId="20" r:id="rId17"/>
    <sheet name="A22" sheetId="21" r:id="rId18"/>
    <sheet name="A23" sheetId="22" r:id="rId19"/>
    <sheet name="A24" sheetId="23" r:id="rId20"/>
    <sheet name="A25" sheetId="24" r:id="rId21"/>
    <sheet name="A3" sheetId="25" r:id="rId22"/>
    <sheet name="DadosSelect" sheetId="2" state="hidden"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6" i="15" l="1"/>
  <c r="E15" i="15" s="1"/>
  <c r="D17" i="15"/>
  <c r="D15" i="15"/>
  <c r="D14" i="15"/>
  <c r="E14" i="15" s="1"/>
  <c r="D13" i="15"/>
  <c r="E13" i="15" s="1"/>
  <c r="D9" i="15"/>
  <c r="D8" i="15"/>
  <c r="E8" i="15" s="1"/>
  <c r="D7" i="15"/>
  <c r="E7" i="15" s="1"/>
  <c r="D6" i="15"/>
  <c r="E6" i="15" s="1"/>
  <c r="E9" i="15" s="1"/>
  <c r="D5" i="15"/>
  <c r="E5" i="15" s="1"/>
  <c r="E16" i="15" l="1"/>
  <c r="E17" i="15"/>
</calcChain>
</file>

<file path=xl/sharedStrings.xml><?xml version="1.0" encoding="utf-8"?>
<sst xmlns="http://schemas.openxmlformats.org/spreadsheetml/2006/main" count="1255" uniqueCount="908">
  <si>
    <t>Seção</t>
  </si>
  <si>
    <t>Descrição</t>
  </si>
  <si>
    <t>Objetivo de controle</t>
  </si>
  <si>
    <t>Aplicabilidade</t>
  </si>
  <si>
    <t>Justificativa</t>
  </si>
  <si>
    <t>Evidência</t>
  </si>
  <si>
    <t>Responsável</t>
  </si>
  <si>
    <t>Status</t>
  </si>
  <si>
    <t>A.5.1</t>
  </si>
  <si>
    <t>A.5.2</t>
  </si>
  <si>
    <t>A.5.3</t>
  </si>
  <si>
    <t>A.5.4</t>
  </si>
  <si>
    <t>A.5.5</t>
  </si>
  <si>
    <t>A.5.6</t>
  </si>
  <si>
    <t>A.5.7</t>
  </si>
  <si>
    <t>A.5.8</t>
  </si>
  <si>
    <t>A.5.9</t>
  </si>
  <si>
    <t>A.5.10</t>
  </si>
  <si>
    <t>A.5.11</t>
  </si>
  <si>
    <t>A.5.12</t>
  </si>
  <si>
    <t>A.5.13</t>
  </si>
  <si>
    <t>A.5.14</t>
  </si>
  <si>
    <t>A.5.15</t>
  </si>
  <si>
    <t>A.5.16</t>
  </si>
  <si>
    <t>A.5.17</t>
  </si>
  <si>
    <t>A.5.18</t>
  </si>
  <si>
    <t>A.5.19</t>
  </si>
  <si>
    <t>A.5.20</t>
  </si>
  <si>
    <t>A.5.21</t>
  </si>
  <si>
    <t>A.5.22</t>
  </si>
  <si>
    <t>A.5.23</t>
  </si>
  <si>
    <t>A.5.24</t>
  </si>
  <si>
    <t>A.5.25</t>
  </si>
  <si>
    <t>A.5.26</t>
  </si>
  <si>
    <t>A.5.27</t>
  </si>
  <si>
    <t>A.5.28</t>
  </si>
  <si>
    <t>A.5.29</t>
  </si>
  <si>
    <t>A.5.30</t>
  </si>
  <si>
    <t>A.5.31</t>
  </si>
  <si>
    <t>A.5.32</t>
  </si>
  <si>
    <t>A.5.33</t>
  </si>
  <si>
    <t>A.5.34</t>
  </si>
  <si>
    <t>A.5.35</t>
  </si>
  <si>
    <t>A.5.36</t>
  </si>
  <si>
    <t>A.5.37</t>
  </si>
  <si>
    <t>Políticas para segurança da informação</t>
  </si>
  <si>
    <t>Papéis e responsabilidades pela segurança da informação</t>
  </si>
  <si>
    <t>Segregação de funções</t>
  </si>
  <si>
    <t>Responsabilidades da direção</t>
  </si>
  <si>
    <t>Contato com autoridades</t>
  </si>
  <si>
    <t>Contato com grupos de interesse especial</t>
  </si>
  <si>
    <t>Inteligência de ameaças</t>
  </si>
  <si>
    <t>Segurança da informação no gerenciamento de projetos</t>
  </si>
  <si>
    <t>Inventário de informações e outros ativos associados</t>
  </si>
  <si>
    <t>Uso aceitável de informações e outros ativos associados</t>
  </si>
  <si>
    <t>Devolução de ativos</t>
  </si>
  <si>
    <t>Classificação das informações</t>
  </si>
  <si>
    <t>Rotulagem de informações</t>
  </si>
  <si>
    <t>Transferência de informações</t>
  </si>
  <si>
    <t>Controle de acesso</t>
  </si>
  <si>
    <t>Gestão da identidade</t>
  </si>
  <si>
    <t>Informações de autenticação</t>
  </si>
  <si>
    <t>Direitos de acesso</t>
  </si>
  <si>
    <t>Segurança da informação nas relações com fornecedores</t>
  </si>
  <si>
    <t>Abordagem da segurança da informação nos contratos de fornecedores</t>
  </si>
  <si>
    <t>Gestão da segurança da informação na cadeia de suprimento das TICs (Tecnologias da Informação e Comunicação)</t>
  </si>
  <si>
    <t>Monitoramento, análise crítica e gestão de mudanças dos serviços de fornecedores</t>
  </si>
  <si>
    <t>Segurança da informação para o uso de serviços em nuvem (cloud)</t>
  </si>
  <si>
    <t>Planejamento e preparação da gestão de incidentes de segurança da informação</t>
  </si>
  <si>
    <t>Avaliação e decisão dos eventos de segurança da informação</t>
  </si>
  <si>
    <t>Resposta a incidentes de segurança da informação</t>
  </si>
  <si>
    <t>Aprendizado com incidentes de segurança da informação</t>
  </si>
  <si>
    <t>Coleta de evidências</t>
  </si>
  <si>
    <t>Segurança da informação durante interrupções</t>
  </si>
  <si>
    <t>Prontidão das TIC para continuidade do negócio</t>
  </si>
  <si>
    <t>Requisitos legais estatutários, regulamentares e contratuais relevantes</t>
  </si>
  <si>
    <t>Direitos de propriedade intelectual</t>
  </si>
  <si>
    <t>Proteção de registros</t>
  </si>
  <si>
    <t>Privacidade e proteção de Dados Pessoais</t>
  </si>
  <si>
    <t>Análise crítica independente da segurança da informação</t>
  </si>
  <si>
    <t>Conformidade com as políticas e normas de segurança da informação</t>
  </si>
  <si>
    <t>Documentação dos procedimentos de operação</t>
  </si>
  <si>
    <t>Um conjunto de políticas para a segurança da informação deve ser definido, aprovado pela gestão, publicado e comunicado aos funcionários/as epartes externas relevantes</t>
  </si>
  <si>
    <t>Papéis e responsabilidades pela segurança da informação devem ser defnidos e alocados de acordo com as necessidades da organização.</t>
  </si>
  <si>
    <t>Funções conflitantes e áreas de responsabilidade devem ser segregadas.</t>
  </si>
  <si>
    <t>A direção deve requerer que todo o pessoal aplique a segurança da informação de acordo com a política da segurança da informação estabelecida, com as políticas específcas por tema e com os procedimentos da organização.</t>
  </si>
  <si>
    <t>A organização deve estabelecer e manter contato com as autoridades relevantes.</t>
  </si>
  <si>
    <t>A organização deve estabelecer e manter contato com grupos de interesse especial ou com outros fóruns de especialistas em segurança e associações profssionais.</t>
  </si>
  <si>
    <t>As informações relacionadas a ameaças à segurança da informação devem ser coletadas e analisadas para produzir inteligência de ameaças.</t>
  </si>
  <si>
    <t>A segurança da informação deve ser integrada ao gerenciamento de projetos.</t>
  </si>
  <si>
    <t>Um inventário de informações e outros ativos associados, incluindo proprietários, deve ser desenvolvido e mantido.</t>
  </si>
  <si>
    <t>Regras para o uso aceitável e procedimentos para o manuseio de informações e outros ativos associados devem ser identifcados, documentados e implementados.</t>
  </si>
  <si>
    <t>Termos de Responsabilidade e Aplicação da Cláusula de segurança da Informação.</t>
  </si>
  <si>
    <t>As informações devem ser classifcadas de acordo com as necessidades de segurança da informação da organização, com base na confdencialidade, integridade, disponibilidade e requisitos das partes interessadas relevantes.</t>
  </si>
  <si>
    <t>Um conjunto adequado de procedimentos para rotulagem de informações deve ser desenvolvido e implementado de acordo com o esquema de classifcação de informações adotado pela organização.</t>
  </si>
  <si>
    <t>Regras, procedimentos ou acordos de transferência de informações devem ser implementados para todos os tipos de recursos de transferência dentro da organização e entre a organização e outras partes.</t>
  </si>
  <si>
    <t>Regras para controlar o acesso físico e lógico às informações e a outros ativos associados devem ser estabelecidas e implementadas com base nos requisitos de segurança da informação e de negócios.</t>
  </si>
  <si>
    <t>O ciclo de vida completo das identidades deve ser gerenciado.</t>
  </si>
  <si>
    <t>A alocação e a gestão de informações de autenticação devem ser controladas por uma gestão de processo, incluindo aconselhar o pessoal sobre o manuseio adequado de informações de autenticação.</t>
  </si>
  <si>
    <t>Os direitos de acesso às informações e a outros ativos associados devem ser provisionados, analisados criticamente, modifcados e removidos de acordo com a política de tema específco e com as regras da organização para o controle de acesso.</t>
  </si>
  <si>
    <t>Processos e procedimentos devem ser defnidos e implementados para gerenciar a segurança da informação e os riscos associados com o uso dos produtos ou serviços dos fornecedores.</t>
  </si>
  <si>
    <t>Requisitos relevantes de segurança da informação devem ser estabelecidos e acordados com cada fornecedor, com base no tipo de relacionamento com o fornecedor</t>
  </si>
  <si>
    <t>Processos e procedimentos devem ser defnidos e implementados para gerenciar os riscos da segurança da informação associados à cadeia de fornecimento de produtos e serviços de TIC.</t>
  </si>
  <si>
    <t>A organização deve monitorar, analisar criticamente, avaliar e gerenciar regularmente a mudança nas práticas da segurança da informação dos fornecedores e na prestação de serviços.</t>
  </si>
  <si>
    <t>Os processos de aquisição, uso, gestão e saída de serviços em nuvem devem ser estabelecidos de acordo com os requisitos da segurança da informação da organização.</t>
  </si>
  <si>
    <t>A organização deve planejar e se preparar para gerenciar incidentes da segurança da informação, defnindo, estabelecendo e comunicando processos, papéis e responsabilidades de gestão de incidentes da segurança da informação.</t>
  </si>
  <si>
    <t>A organização deve avaliar os eventos da segurança da informação e decidir se categoriza como incidentes da segurança da informação.</t>
  </si>
  <si>
    <t>Os incidentes da segurança da informação devem ser respondidos de acordo com os procedimentos documentados.</t>
  </si>
  <si>
    <t>O conhecimento adquirido com incidentes de segurança da informação deve ser usado para fortalecer e melhorar os controles da segurança da informação.</t>
  </si>
  <si>
    <t>A organização deve estabelecer e implementar procedimentos para identifcação, coleta, aquisição e preservação de evidências relacionadas a eventos da segurança da informação.</t>
  </si>
  <si>
    <t>A organização deve planejar como manter a segurança da informação em um nível apropriado durante interrupções.</t>
  </si>
  <si>
    <t>A prontidão de TIC deve ser planejada, implementada, mantida e testada com base nos objetivos de continuidade de negócios e nos requisitos de continuidade da TIC.</t>
  </si>
  <si>
    <t>Os requisitos legais, estatutários, regulamentares e contratuais pertinentes à segurança da informação e à abordagem da organização para atender a esses requisitos devem ser identifcados, documentados e atualizados.</t>
  </si>
  <si>
    <t>A organização deve implementar procedimentos adequados para proteger os direitos de propriedade intelectual.</t>
  </si>
  <si>
    <t>Os registros devem ser protegidos contra perdas, destruição, falsifcação, acesso não autorizado e liberação não autorizada.</t>
  </si>
  <si>
    <t>A organização deve identifcar e atender aos requisitos relativos à preservação da privacidade e à proteção de DP, de acordo com as leis e os regulamentos aplicáveis e requisitos contratuais.</t>
  </si>
  <si>
    <t>A abordagem da organização para gerenciar a segurança da informação e sua implementação, incluindo pessoas, processos e tecnologias, deve ser analisada criticamente, de forma independente, a intervalos planejados ou quando ocorrerem mudanças signifcativas.</t>
  </si>
  <si>
    <t>O compliance da política de segurança da informação da organização, políticas, regras e normas de temas específcos deve ser analisado criticamente a intervalos regulares.</t>
  </si>
  <si>
    <t>Os procedimentos de operação dos recursos de tratamento da informação devem ser documentados e disponibilizados para o pessoal que necessite deles.</t>
  </si>
  <si>
    <t>Aplicabiliade</t>
  </si>
  <si>
    <t>Sim</t>
  </si>
  <si>
    <t>Não</t>
  </si>
  <si>
    <t>A5</t>
  </si>
  <si>
    <t>Controles organizacionais</t>
  </si>
  <si>
    <t>A6</t>
  </si>
  <si>
    <t>Controles pessoais</t>
  </si>
  <si>
    <t>A.6.1</t>
  </si>
  <si>
    <t>Seleção</t>
  </si>
  <si>
    <t>Verificações de antecedentes de todos os candidatosa serem contratados devem ser realizadas antes de ingressarem na organização e de modo contínuo, de acordo com as leis, os regulamentos e a ética aplicáveis, e devem ser proporcionais aos requisitos do negócio, à classificação das informações a serem acessadas e aos riscos percebidos.</t>
  </si>
  <si>
    <t>A.6.2</t>
  </si>
  <si>
    <t>Termos e condições de contratação</t>
  </si>
  <si>
    <t>Os contratos trabalhistas devem declarar as responsabilidades do pessoal e da organização para a segurança da informação.</t>
  </si>
  <si>
    <t>A.6.3</t>
  </si>
  <si>
    <t>Conscientização, educação e treinamento em segurança da informação</t>
  </si>
  <si>
    <t>O pessoal da organização e partes interessadas relevantes devem receber treinamento, educação e conscientização em segurança da informação apropriados e atualizações regulares da política de segurança da informação da organização, políticas e procedimentos específicas por tema, pertinentes para as suas funções.</t>
  </si>
  <si>
    <t>A.6.4</t>
  </si>
  <si>
    <t>Processo disciplinar</t>
  </si>
  <si>
    <t>Um processo disciplinar deve ser formalizado e comunicado, para tomar ações contra pessoal e outras partes interessadas relevantes que tenham cometido uma violação da política da segurança da informação.</t>
  </si>
  <si>
    <t>A.6.5</t>
  </si>
  <si>
    <t>Responsabilidades após encerramento ou mudança da contratação</t>
  </si>
  <si>
    <t>As responsabilidades e funções de segurança da informação que permaneçam válidas após o encerramento ou a mudança da contratação devem ser defnidas, aplicadas e comunicadas ao pessoal e a outras partes interessadas pertinentes.</t>
  </si>
  <si>
    <t>A.6.6</t>
  </si>
  <si>
    <t>Acordos de confidencialidade e não divulgação</t>
  </si>
  <si>
    <t>Acordos de confdencialidade ou não divulgação que refitam as necessidades da organização para a proteção das informações devem ser identifcados, documentados, analisados criticamente em intervalos regulares e assinados pelo pessoal e por outras partes interessadas pertinentes.</t>
  </si>
  <si>
    <t>A.6.7</t>
  </si>
  <si>
    <t>Trabalho remoto</t>
  </si>
  <si>
    <t>Medidas de segurança devem ser implementadas quando as pessoas estiverem trabalhando remotamente para proteger as informações acessadas, tratadas ou armazenadas fora das instalações da organização.</t>
  </si>
  <si>
    <t>A.6.8</t>
  </si>
  <si>
    <t>Notificação de eventos de segurança da informação</t>
  </si>
  <si>
    <t>A organização deve fornecer um mecanismo para que as pessoas relatem eventos da segurança da informação observados ou suspeitos por meio de canais apropriados em tempo hábil.</t>
  </si>
  <si>
    <t>A7</t>
  </si>
  <si>
    <t>Controles físicos</t>
  </si>
  <si>
    <t>A.7.1</t>
  </si>
  <si>
    <t>Perímetros de segurança física</t>
  </si>
  <si>
    <t>Perímetros de segurança devem ser defnidos e usados para proteger áreas que contenham informações e outros ativos associados.</t>
  </si>
  <si>
    <t>A.7.2</t>
  </si>
  <si>
    <t>Entrada física</t>
  </si>
  <si>
    <t>As áreas seguras devem ser protegidas por controles de entrada e pontos de acesso apropriados.</t>
  </si>
  <si>
    <t>A.7.3</t>
  </si>
  <si>
    <t>Segurança em escritórios, salas e instalações</t>
  </si>
  <si>
    <t>Segurança física para escritórios, salas e instalações deve ser projetada e implementada</t>
  </si>
  <si>
    <t>A.7.4</t>
  </si>
  <si>
    <t>Monitoramento de segurança física</t>
  </si>
  <si>
    <t>As instalações devem ser monitoradas continuamente para acesso físico não autorizado</t>
  </si>
  <si>
    <t>A.7.5</t>
  </si>
  <si>
    <t>Proteção contra ameaças físicas e ambientais</t>
  </si>
  <si>
    <t>Proteção contra ameaças físicas e ambientais, como desastres naturais e outras ameaças físicas intencionais ou não intencionais à infraestrutura, deve ser projetada e implementada.</t>
  </si>
  <si>
    <t>A.7.6</t>
  </si>
  <si>
    <t>Trabalho em áreas seguras</t>
  </si>
  <si>
    <t>Medidas de segurança para trabalhar em áreas seguras devem ser projetadas e implementadas.</t>
  </si>
  <si>
    <t>A.7.7</t>
  </si>
  <si>
    <t>Mesa limpa e tela limpa</t>
  </si>
  <si>
    <t>Regras de mesa limpa para documentos impressos e mídia de armazenamento removível e regras de tela limpa para os recursos de tratamento das informações devem ser defnidas e adequadamente aplicadas.</t>
  </si>
  <si>
    <t>A.7.8</t>
  </si>
  <si>
    <t>Escolha de local e proteção do equipamento</t>
  </si>
  <si>
    <t>Os equipamentos devem ser posicionados com segurança e proteção.</t>
  </si>
  <si>
    <t>A.7.9</t>
  </si>
  <si>
    <t>Segurança de ativos fora das dependências da organização</t>
  </si>
  <si>
    <t>Os ativos fora das instalações da organização devem ser protegidos.</t>
  </si>
  <si>
    <t>A.7.10</t>
  </si>
  <si>
    <t>Mídias de armazenamento</t>
  </si>
  <si>
    <t>As mídias de armazenamento devem ser gerenciadas por seu ciclo de vida de aquisição, uso, transporte e descarte, de acordo com o esquema de classifcação e com os requisitos de manuseio da organização.</t>
  </si>
  <si>
    <t>A.7.11</t>
  </si>
  <si>
    <t>Serviços de infraestrutura</t>
  </si>
  <si>
    <t>As instalações de tratamento de informações devem ser protegidas contra falhas de energia e outras disrupções causadas por falhas nos serviços de infraestrutura.</t>
  </si>
  <si>
    <t>A.7.12</t>
  </si>
  <si>
    <t>Segurança do cabeamento</t>
  </si>
  <si>
    <t>Os cabos que transportam energia ou dados, ou que sustentam serviços de informação, devem ser protegidos contra interceptação, interferência ou danos</t>
  </si>
  <si>
    <t>A.7.13</t>
  </si>
  <si>
    <t>Manutenção dos equipamentos</t>
  </si>
  <si>
    <t>Os equipamentos devem ser mantidos corretamente para assegurar a disponibilidade, integridade e confdencialidade da informação.</t>
  </si>
  <si>
    <t>A.7.14</t>
  </si>
  <si>
    <t>Descarte seguro ou reutilização de equipamentos</t>
  </si>
  <si>
    <t>Os itens dos equipamentos que contenham mídia de armazenamento devem ser verifcados para assegurar que quaisquer dados confidenciais e software licenciado tenham sido removidos ou substituídos com segurança antes do descarte ou reutilização.</t>
  </si>
  <si>
    <t>A8</t>
  </si>
  <si>
    <t>Controles tecnológicos</t>
  </si>
  <si>
    <t>A.8.1</t>
  </si>
  <si>
    <t>Dispositivos finais (endpoint) do usuário</t>
  </si>
  <si>
    <t>As informações armazenadas, tratadas ou acessíveis por meio de dispositivos endpoint do usuário devem ser protegidas.</t>
  </si>
  <si>
    <t>A.8.2</t>
  </si>
  <si>
    <t>Direitos de acesso privilegiados</t>
  </si>
  <si>
    <t>A atribuição e o uso de direitos de acessos privilegiados devem ser restritos e gerenciados</t>
  </si>
  <si>
    <t>A.8.3</t>
  </si>
  <si>
    <t>Restrição de acesso à informação</t>
  </si>
  <si>
    <t>O acesso às informações e a outros ativos associados deve ser restrito de acordo com a política específca por tema sobre controle de acesso.</t>
  </si>
  <si>
    <t>A.8.4</t>
  </si>
  <si>
    <t>Acesso ao código-fonte</t>
  </si>
  <si>
    <t>Os acessos de leitura e escrita ao código-fonte, ferramentas de desenvolvimento e bibliotecas de software devem ser adequadamente gerenciados.</t>
  </si>
  <si>
    <t>A.8.5</t>
  </si>
  <si>
    <t>Autenticação segura</t>
  </si>
  <si>
    <t>Tecnologias e procedimentos de autenticação seguros devem ser implementados, com base em restrições de acesso à informação e à política específca por tema de controle de acesso.</t>
  </si>
  <si>
    <t>A.8.6</t>
  </si>
  <si>
    <t>Gestão de capacidade</t>
  </si>
  <si>
    <t>O uso dos recursos deve ser monitorado e ajustado de acordo com os requisitos atuais e esperados de capacidade</t>
  </si>
  <si>
    <t>A.8.7</t>
  </si>
  <si>
    <t>Proteção contra malware</t>
  </si>
  <si>
    <t>Proteção contra malware deve ser implementada e apoiada pela conscientização adequada do usuário.</t>
  </si>
  <si>
    <t>A.8.8</t>
  </si>
  <si>
    <t>Gestão de vulnerabilidades técnicas</t>
  </si>
  <si>
    <t>Informações sobre vulnerabilidades técnicas dos sistemas de informação em uso devem ser obtidas; a exposição da organização a tais vulnerabilidades deve ser avaliada e medidas apropriadas devem ser tomadas</t>
  </si>
  <si>
    <t>A.8.9</t>
  </si>
  <si>
    <t>Gestão de configuração</t>
  </si>
  <si>
    <t>As confgurações, incluindo confgurações de segurança, de hardware, software, serviços e redes, devem ser estabelecidas, documentadas, implementadas, monitoradas e analisadas criticamente.</t>
  </si>
  <si>
    <t>A.8.10</t>
  </si>
  <si>
    <t>Exclusão de informação</t>
  </si>
  <si>
    <t>As informações armazenadas em sistemas de informação, dispositivos ou em qualquer outra mídia de armazenamento devem ser excluídas quando não forem mais necessárias.</t>
  </si>
  <si>
    <t>A.8.11</t>
  </si>
  <si>
    <t>Mascaramento de dados</t>
  </si>
  <si>
    <t>O mascaramento de dados deve ser usado de acordo com a política específca por tema da organização sobre o controle de acesso e outros requisitos específcos por tema relacionados e requisitos de negócios, levando em consideração a legislação aplicável.</t>
  </si>
  <si>
    <t>A.8.12</t>
  </si>
  <si>
    <t>Prevenção de vazamento de dados</t>
  </si>
  <si>
    <t>As medidas de prevenção de vazamento de dados devem ser aplicadas a sistemas, redes e quaisquer outros dispositivos que tratem, armazenem ou transmitam informações sensíveis.</t>
  </si>
  <si>
    <t>A.8.13</t>
  </si>
  <si>
    <t>Cópias de segurança das informações</t>
  </si>
  <si>
    <t>Cópias de backup de informações, software e sistemas devem ser mantidas e testadas regularmente de acordo com a política específca por tema acordada sobre backup.</t>
  </si>
  <si>
    <t>A.8.14</t>
  </si>
  <si>
    <t>Redundância dos recursos de tratamento da informação</t>
  </si>
  <si>
    <t>Os recursos de tratamento de informações devem serimplementados com redundância sufciente para atenderaos requisitos de disponibilidade.</t>
  </si>
  <si>
    <t>A.8.15</t>
  </si>
  <si>
    <t>Registros (logs)</t>
  </si>
  <si>
    <t>Logs que registrem atividades, exceções, falhas e outros eventos relevantes devem ser produzidos, armazenados, protegidos e analisados.</t>
  </si>
  <si>
    <t>A.8.16</t>
  </si>
  <si>
    <t>Atividades de monitoramento</t>
  </si>
  <si>
    <t>As redes, sistemas e aplicações devem ser monitorados por comportamentos anômalos e por ações apropriadas, tomadas para avaliar possíveis incidentes de segurança da informação.</t>
  </si>
  <si>
    <t>A.8.17</t>
  </si>
  <si>
    <t>Sincronização dos relógios</t>
  </si>
  <si>
    <t>Os relógios dos sistemas de tratamento de informações utilizados pela organização devem ser sincronizados com fontes de tempo aprovadas.</t>
  </si>
  <si>
    <t>A.8.18</t>
  </si>
  <si>
    <t>Uso de programas utilitários privilegiados</t>
  </si>
  <si>
    <t>O uso de programas utilitários que possam ser capazes de substituir os controles de sistema e as aplicações deve ser restrito e rigorosamente controlado.</t>
  </si>
  <si>
    <t>A.8.19</t>
  </si>
  <si>
    <t>Instalação de software nos sistemas operacionais</t>
  </si>
  <si>
    <t>Procedimentos e medidas devem ser implementados para gerenciar com segurança a instalação de software em sistemas operacionais.</t>
  </si>
  <si>
    <t>A.8.20</t>
  </si>
  <si>
    <t>Segurança de redes</t>
  </si>
  <si>
    <t>Redes e dispositivos de rede devem ser protegidos, gerenciados e controlados para proteger as informações em sistemas e aplicações.</t>
  </si>
  <si>
    <t>A.8.21</t>
  </si>
  <si>
    <t>Segurança dos serviços de rede</t>
  </si>
  <si>
    <t>Mecanismos de segurança, níveis de serviço e requisitos de serviços de rede devem ser identifcados, implementados e monitorados.</t>
  </si>
  <si>
    <t>A.8.22</t>
  </si>
  <si>
    <t>Segregação de redes</t>
  </si>
  <si>
    <t>Grupos de serviços de informação, usuários e sistemas de informação devem ser segregados nas redes da organização.</t>
  </si>
  <si>
    <t>A.8.23</t>
  </si>
  <si>
    <t>Filtragem da web</t>
  </si>
  <si>
    <t>O acesso a sites externos deve ser gerenciado para reduzir a exposição a conteúdo malicioso.</t>
  </si>
  <si>
    <t>A.8.24</t>
  </si>
  <si>
    <t>Uso da criptografia</t>
  </si>
  <si>
    <t>Regras para o uso efetivo da criptografa, incluindo o gerenciamento de chaves criptográfca devem ser defnidas e implementadas.</t>
  </si>
  <si>
    <t>A.8.25</t>
  </si>
  <si>
    <t>Ciclo de vida do desenvolvimento seguro</t>
  </si>
  <si>
    <t>Regras para o desenvolvimento seguro de software e sistemas devem ser estabelecidas e aplicadas.</t>
  </si>
  <si>
    <t>A.8.26</t>
  </si>
  <si>
    <t>Requisitos de segurança nas aplicações</t>
  </si>
  <si>
    <t>Requisitos de segurança da informação devem ser identifcados, especifcados e aprovados ao desenvolver ou adquirir aplicações.</t>
  </si>
  <si>
    <t>A.8.27</t>
  </si>
  <si>
    <t>Princípios seguros de engenharia e arquitetura de sistemas</t>
  </si>
  <si>
    <t>Princípios de engenharia de sistemas seguros devem ser estabelecidos, documentados, mantidos e aplicados a qualquer atividade de desenvolvimento de sistemas.</t>
  </si>
  <si>
    <t>A.8.28</t>
  </si>
  <si>
    <t>Codificação segura</t>
  </si>
  <si>
    <t>Princípios de codifcação segura devem ser aplicados ao desenvolvimento de software.</t>
  </si>
  <si>
    <t>A.8.29</t>
  </si>
  <si>
    <t>Testes de segurança em desenvolvimento e aceitação</t>
  </si>
  <si>
    <t>Processos de teste de segurança devem ser defnidos e implementados no ciclo de vida do desenvolvimento.</t>
  </si>
  <si>
    <t>A.8.30</t>
  </si>
  <si>
    <t>Desenvolvimento terceirizado</t>
  </si>
  <si>
    <t>A organização deve dirigir, monitorar e analisar criticamente as atividades relacionadas à terceirização de desenvolvimento de sistemas.</t>
  </si>
  <si>
    <t>A.8.31</t>
  </si>
  <si>
    <t>Separação dos ambientes de desenvolvimento, teste e de produção</t>
  </si>
  <si>
    <t>Ambientes de desenvolvimento, testes e produção devem ser separados e protegidos.</t>
  </si>
  <si>
    <t>A.8.32</t>
  </si>
  <si>
    <t>Gestão de mudanças</t>
  </si>
  <si>
    <t>Mudanças nos recursos de tratamento de informações e sistemas de informação devem estar sujeitas a procedimentos de gestão de mudanças.</t>
  </si>
  <si>
    <t>A.8.33</t>
  </si>
  <si>
    <t>Informações de teste</t>
  </si>
  <si>
    <t>Informações de teste devem ser adequadamente selecionadas, protegidas e gerenciadas.</t>
  </si>
  <si>
    <t>A.8.34</t>
  </si>
  <si>
    <t>Proteção de sistemas de informação durante testes da auditoria</t>
  </si>
  <si>
    <t>Testes de auditoria e outras atividades de garantia envolvendo a avaliação de sistemas operacionais devem ser planejados e acordados entre o testador e a gestão apropriada.</t>
  </si>
  <si>
    <t>Implementado</t>
  </si>
  <si>
    <t>Parcialmente Implementado</t>
  </si>
  <si>
    <t>Não Implementado</t>
  </si>
  <si>
    <t>Não se Aplica</t>
  </si>
  <si>
    <t>Condições para coleta e tratamento</t>
  </si>
  <si>
    <t>A72</t>
  </si>
  <si>
    <t>A.7.2.1</t>
  </si>
  <si>
    <t>A.7.2.2</t>
  </si>
  <si>
    <t>A.7.2.3</t>
  </si>
  <si>
    <t>A.7.2.4</t>
  </si>
  <si>
    <t>A.7.2.5</t>
  </si>
  <si>
    <t>A.7.2.6</t>
  </si>
  <si>
    <t>A.7.2.7</t>
  </si>
  <si>
    <t>A.7.2.8</t>
  </si>
  <si>
    <t>Identificação e documentação do propósito</t>
  </si>
  <si>
    <t>Identificação de bases legais</t>
  </si>
  <si>
    <t>A organização deve identificar e documentar os propósitos específicos pelos quais os DP serão tratados</t>
  </si>
  <si>
    <t>A organização deve determinar, documentar e estar em compliance com a base legal pertinente para o tratamento de DP para os propósitos identificados.</t>
  </si>
  <si>
    <t>Determinando quando e como o consentimento deve ser obtido</t>
  </si>
  <si>
    <t>A organização deve determinar e documentar um processo pelo qual ela possa demonstrar se, quando e como o consentimento para o tratamento de DP foi obtido dos titulares de DP.</t>
  </si>
  <si>
    <t>Obtendo e registrando o consentimento</t>
  </si>
  <si>
    <t>A organização deve obter e registrar o consentimento dos titulares de DP de acordo com os processos documentados</t>
  </si>
  <si>
    <t>Avaliação de impacto de privacidade</t>
  </si>
  <si>
    <t>A organização deve avaliar a necessidade para, e implementar onde apropriado, uma avaliação de impacto deprivacidade quando novos tratamentos de DP ou mudanças ao tratamento existente de DP forem planejados.</t>
  </si>
  <si>
    <t>Contratos com operadores de DP</t>
  </si>
  <si>
    <t>A organização deve ter um contrato por escrito com qualquer operador de DP que ela utilize, e deve assegurar que os seus contratos com os operadores de DP contemplem a implementação de controles apropriados</t>
  </si>
  <si>
    <t>A organização deve determinar as responsabilidades e respectivos papéis para o tratamento de DP (incluindo a proteção de DP e os requisitos de segurança) com qualquer controlador conjunto de DP.</t>
  </si>
  <si>
    <t>Controlador conjunto de DP</t>
  </si>
  <si>
    <t>Registros relativos ao tratamento de DP</t>
  </si>
  <si>
    <t>A organização deve determinar e manter de forma segura os registros necessários ao suporte às suas obrigações para o tratamento do DP.</t>
  </si>
  <si>
    <t>A73</t>
  </si>
  <si>
    <t>Obrigações para titulares de DP</t>
  </si>
  <si>
    <t>A.7.3.1</t>
  </si>
  <si>
    <t>A.7.3.2</t>
  </si>
  <si>
    <t>A.7.3.3</t>
  </si>
  <si>
    <t>A.7.3.4</t>
  </si>
  <si>
    <t>A.7.3.5</t>
  </si>
  <si>
    <t>A.7.3.6</t>
  </si>
  <si>
    <t>A.7.3.7</t>
  </si>
  <si>
    <t>A.7.3.8</t>
  </si>
  <si>
    <t>A.7.3.9</t>
  </si>
  <si>
    <t>A.7.3.10</t>
  </si>
  <si>
    <t>Determinando e cumprindo as obrigações para os titulares de DP</t>
  </si>
  <si>
    <t>Determinando as informações para os titulares de DP</t>
  </si>
  <si>
    <t>Fornecendo informações aos titulares de DP</t>
  </si>
  <si>
    <t>Fornecendo mecanismos para modificar ou cancelar o consentimento</t>
  </si>
  <si>
    <t>Fornecendo mecanismos para negar o consentimento ao tratamento de DP</t>
  </si>
  <si>
    <t>Acesso, correção e/ou exclusão</t>
  </si>
  <si>
    <t>Obrigações dos controladores de DP para informar aos terceiros</t>
  </si>
  <si>
    <t>Fornecendo cópia do DP tratado</t>
  </si>
  <si>
    <t>Tratamento de solicitações</t>
  </si>
  <si>
    <t>Tomada de decisão automatizada</t>
  </si>
  <si>
    <t>A organização deve determinar e documentar suas obrigações regulatórias, legais e de negócios para os titulares de DP, relativas ao tratamento de seus DP e fornecer meios para atender a estas obrigações</t>
  </si>
  <si>
    <t>A organização deve determinar e documentar a informação a ser fornecida aos titulares de DP, relativa ao tratamento de seus DP, e o tempo de tal disponibilização.</t>
  </si>
  <si>
    <t>A organização deve fornecer aos titulares de DP, de forma clara e facilmente acessível, informações que identifiquem o controlador de DP e descrevam o tratamento de seus DP.</t>
  </si>
  <si>
    <t>A organização deve fornecer mecanismos para os titulares de DP para modificar ou cancelar os seus consentimentos</t>
  </si>
  <si>
    <t>A organização deve fornecer mecanismos para os titulares de DP para negar o consentimento ao tratamento do seu DP.</t>
  </si>
  <si>
    <t>A organização deve implementar políticas, procedimentos e/ou mecanismos para atender às suas obrigações para os titulares de DP acessarem, corrigirem e/ou excluírem os seus DP.</t>
  </si>
  <si>
    <t>A organização deve informar aos terceiros com quem o DP foi compartilhado sobre qualquer modificação, cancelamento ou desaprovação pertinente ao DP compartilhado, e implementar políticas e procedimentos apropriados e/ou mecanismos para fazê-lo.</t>
  </si>
  <si>
    <t>A organização deve ser capaz de fornecer uma cópia do DP que é tratado, quando requerido pelo titular de DP</t>
  </si>
  <si>
    <t>A organização deve definir e documentar políticas e procedimentos para tratamento e respostas, a solicitações legítimas dos titulares de DP.</t>
  </si>
  <si>
    <t>A organização deve identificar e considerar as obrigações, incluindo obrigações legais, para os titulares de DP, como resultado das decisões feitas pela organização que estejam relacionadas ao titular de DP, baseadas unicamente no tratamento automatizado de DP</t>
  </si>
  <si>
    <t>Privacy by design e Privacy by Default</t>
  </si>
  <si>
    <t>A74</t>
  </si>
  <si>
    <t>A.7.4.1</t>
  </si>
  <si>
    <t>A.7.4.2</t>
  </si>
  <si>
    <t>A.7.4.3</t>
  </si>
  <si>
    <t>A.7.4.4</t>
  </si>
  <si>
    <t>A.7.4.5</t>
  </si>
  <si>
    <t>A.7.4.6</t>
  </si>
  <si>
    <t>A.7.4.7</t>
  </si>
  <si>
    <t>A.7.4.8</t>
  </si>
  <si>
    <t>A.7.4.9</t>
  </si>
  <si>
    <t>Limite de coleta</t>
  </si>
  <si>
    <t>Retenção</t>
  </si>
  <si>
    <t>Descarte</t>
  </si>
  <si>
    <t>Controles de transmissão de DP</t>
  </si>
  <si>
    <t>Arquivos temporários</t>
  </si>
  <si>
    <t>Objetivos de minimização de DP</t>
  </si>
  <si>
    <t>Anonimização e exclusão de DP ao final do tratamento</t>
  </si>
  <si>
    <t>Limite de tratamento</t>
  </si>
  <si>
    <t>Precisão e qualidade</t>
  </si>
  <si>
    <t>A organização deve limitar a coleta de DP a um mínimo que seja relevante, proporcional e necessário para os propósitos identificados.</t>
  </si>
  <si>
    <t>A organização deve limitar o tratamento de DP de tal forma que seja adequado, relevante e necessário para os propósitos identificados</t>
  </si>
  <si>
    <t>A organização deve assegurar e documentar que o DP é preciso, completo e atualizado, como é necessário para os propósitos aos quais ele é tratado, por meio do ciclo de vida do DP.</t>
  </si>
  <si>
    <t>A organização deve definir e documentar os objetivos da minimização dos dados e quais mecanismos (como a  nonimização) são usados para atender àqueles objetivos</t>
  </si>
  <si>
    <t>A organização deve excluir DP ou entregá-lo na forma que não permita a identificação ou reidentificação dos titulares de DP, uma vez que o DP original não é mais necessário para os propósitos identificados</t>
  </si>
  <si>
    <t>A organização deve assegurar que os arquivos temporários criados como um resultado de tratamento de DP sejam descartados (por exemplo, apagados ou destruídos) seguindo procedimentos documentados dentro de um período documentado, especificado</t>
  </si>
  <si>
    <t>A organização não pode reter o DP por um tempo maior do que é necessário para os propósitos para os quais o DP é tratado.</t>
  </si>
  <si>
    <t>A organização deve ter políticas, procedimentos e/ou mecanismos documentados para o descarte de DP</t>
  </si>
  <si>
    <t>A organização deve tratar DP transmitido (por exemplo, enviado para outra organização) que trafegue por uma rede de transmissão de dados, com controles apropriados concebidos para assegurar que os dados alcancem seus destinos pretendidos.</t>
  </si>
  <si>
    <t>Compartilhamento, transferência e divulgação de DP</t>
  </si>
  <si>
    <t>A75</t>
  </si>
  <si>
    <t>A.7.5.1</t>
  </si>
  <si>
    <t>A.7.5.2</t>
  </si>
  <si>
    <t>A.7.5.3</t>
  </si>
  <si>
    <t>A.7.5.4</t>
  </si>
  <si>
    <t>Identificando as bases para a transferência de DP entre jurisdições</t>
  </si>
  <si>
    <t>Países e organizações internacionais para os quais DP podem ser transferidos</t>
  </si>
  <si>
    <t>Registros de transferência de DP</t>
  </si>
  <si>
    <t>Registro de divulgação de DP para terceiros</t>
  </si>
  <si>
    <t>A organização deve identificar e documentar as bases relevantes para a transferência de DP entre jurisdições</t>
  </si>
  <si>
    <t>A organização deve especificar e documentar os países e as organizações internacionais para os quais o DP possam possivelmente ser transferidos</t>
  </si>
  <si>
    <t>A organização deve registrar a transferência de DP para ou de terceiros e assegurar a cooperação com essas partes para apoiar futuras solicitações relativas às obrigações para os titulares de DP.</t>
  </si>
  <si>
    <t>A organização deve registrar a divulgação de DP para terceiros, incluindo qual DP foi divulgado, para quem e quando.</t>
  </si>
  <si>
    <t>B82</t>
  </si>
  <si>
    <t>B.8.2.1</t>
  </si>
  <si>
    <t>B.8.2.2</t>
  </si>
  <si>
    <t>B.8.2.3</t>
  </si>
  <si>
    <t>B.8.2.4</t>
  </si>
  <si>
    <t>B.8.2.5</t>
  </si>
  <si>
    <t>B.8.2.6</t>
  </si>
  <si>
    <t>A organização deve assegurar, onde pertinente, que o contrato para tratar DP considera os papéis da organização em fornecer assistência com as obrigações do cliente (considerando a natureza do tratamento e a informação disponível para a organização).</t>
  </si>
  <si>
    <t>Acordos com o cliente</t>
  </si>
  <si>
    <t>Propósitos da organização</t>
  </si>
  <si>
    <t>A organização deve assegurar que os DP tratados em nome do cliente sejam apenas tratados para o propósito expresso nas instruções documentadas do cliente</t>
  </si>
  <si>
    <t>A organização não pode utilizar os DP tratados sob um contrato para o propósito de marketing e propaganda, sem o estabelecimento de que um consentimento antecipado foi obtido do titular de DP apropriado. A organização não pode fornecer este consentimento como uma condição para o recebimento do serviço</t>
  </si>
  <si>
    <t>Uso de marketing e propaganda</t>
  </si>
  <si>
    <t>Violando instruções</t>
  </si>
  <si>
    <t>Obrigações do cliente</t>
  </si>
  <si>
    <t>A organização deve informar ao cliente se, na sua opinião, uma instrução de tratamento viola uma regulamentação e/ou legislação aplicável.</t>
  </si>
  <si>
    <t>A organização deve fornecer ao cliente informações apropriadas de tal modo que o cliente possa demonstrar compliance com suas obrigações</t>
  </si>
  <si>
    <t>A organização deve determinar e manter os registros necessários para apoiar a demonstração do compliance com suas obrigações (como especificado no contrato aplicável) para tratamento de DP realizado em nome do cliente</t>
  </si>
  <si>
    <t>Obrigações para os titulares de DP</t>
  </si>
  <si>
    <t>B83</t>
  </si>
  <si>
    <t>B.8.3.1</t>
  </si>
  <si>
    <t>A organização deve fornecer ao cliente meios para estar em compliance com suas obrigações relativas aos titulares de DP.</t>
  </si>
  <si>
    <t>B.8.4.1</t>
  </si>
  <si>
    <t>B84</t>
  </si>
  <si>
    <t>B.8.4.2</t>
  </si>
  <si>
    <t>B.8.4.3</t>
  </si>
  <si>
    <t>Retorno, transferência ou descarte de DP</t>
  </si>
  <si>
    <t>A organização deve assegurar que os arquivos temporários criados como um resultado do tratamento de DP sejam descartados (por exemplo, apagados ou destruídos) seguindo os procedimentos documentados, dentro de um período especificado e documentado</t>
  </si>
  <si>
    <t>A organização deve fornecer a capacidade de retornar, transferir e/ou descartar DP de uma maneira segura. Deve também tornar sua política disponível para o cliente</t>
  </si>
  <si>
    <t>A organização deve sujeitar DP transmitidos sobre uma rede de transmissão de dados a controles apropriados projetados, para assegurar que os dados alcancem seus destinos pretendidos</t>
  </si>
  <si>
    <t>B85</t>
  </si>
  <si>
    <t>Compartilhamento, transferência e descarte de DP</t>
  </si>
  <si>
    <t>B.8.5.1</t>
  </si>
  <si>
    <t>B.8.5.2</t>
  </si>
  <si>
    <t>B.8.5.3</t>
  </si>
  <si>
    <t>B.8.5.4</t>
  </si>
  <si>
    <t>B.8.5.5</t>
  </si>
  <si>
    <t>B.8.5.6</t>
  </si>
  <si>
    <t>B.8.5.7</t>
  </si>
  <si>
    <t>B.8.5.8</t>
  </si>
  <si>
    <t>Bases para a transferência de DP entre jurisdições</t>
  </si>
  <si>
    <t>Países e organizações internacionais para os quais o DP podem ser
transferidos</t>
  </si>
  <si>
    <t>Registros de DP divulgados para terceiros</t>
  </si>
  <si>
    <t>Notificação de solicitações de divulgação de DP</t>
  </si>
  <si>
    <t>Divulgações legalmente obrigatórias de DP</t>
  </si>
  <si>
    <t>Divulgação de subcontratados usados para tratar DP</t>
  </si>
  <si>
    <t>Contratação de um subcontratado para tratar DP</t>
  </si>
  <si>
    <t>Mudança de subcontratado para tratar DP</t>
  </si>
  <si>
    <t>A organização deve informar ao cliente em um tempo hábil sobre as bases para a transferência de DP entre jurisdições e de qualquer mudança pretendida nesta questão, de modo que o cliente tenha a capacidade de contestar estas mudanças ou rescindir o contrato</t>
  </si>
  <si>
    <t>A organização deve especificar e documentar os países e as organizações internacionais para os quais DP possam, possivelmente, ser transferidos.</t>
  </si>
  <si>
    <t>A organização deve registrar a divulgação de DP para terceiros, incluindo quais DP foram divulgados, para quem e quando.</t>
  </si>
  <si>
    <t>A organização deve notificar ao cliente sobre quaisquer solicitações legalmente obrigatórias para a divulgação de DP</t>
  </si>
  <si>
    <t>A organização deve rejeitar quaisquer solicitações para a divulgação de DP que não sejam legalmente obrigatórias, consultar o cliente em questão antes de realizar quaisquer divulgações do DP e aceitar quaisquer solicitações contratualmente acordadas para a divulgação de DP, que sejam autorizadas pelo respectivo cliente.</t>
  </si>
  <si>
    <t>A organização deve divulgar para o cliente qualquer uso de subcontratados para tratar DP, antes do uso.</t>
  </si>
  <si>
    <t>A organização deve somente contratar um subcontratado para tratar DP com base no contrato do cliente</t>
  </si>
  <si>
    <t>A organização deve, no caso de ter uma autorização geral por escrito, informar o cliente de quaisquer alterações pretendidas relativas à adição ou substituição de subcontratados no tratamento de DP, dando assim ao cliente a oportunidade de se opor a essas alterações.</t>
  </si>
  <si>
    <t>V.04
29/07/2026</t>
  </si>
  <si>
    <t>SoA - Documento de Aplicabilidade
CONTROLADORES DE DP</t>
  </si>
  <si>
    <t>Instituto de Tecnologia</t>
  </si>
  <si>
    <t>SoA - Documento de Aplicabilidade
OPERADORES DE DP</t>
  </si>
  <si>
    <t>SoA - Documento de Aplicabilidade
CONTROLES DE SI</t>
  </si>
  <si>
    <t>Significado</t>
  </si>
  <si>
    <t>Controle está implementado</t>
  </si>
  <si>
    <t>Parcialmente implementado</t>
  </si>
  <si>
    <t>Controle está parcialmente implementado</t>
  </si>
  <si>
    <t>Não implementado</t>
  </si>
  <si>
    <t>Controle ainda não foi implementado.</t>
  </si>
  <si>
    <t>Não se aplica</t>
  </si>
  <si>
    <t>Controle não é requerido</t>
  </si>
  <si>
    <t>Total</t>
  </si>
  <si>
    <t>Qnt</t>
  </si>
  <si>
    <t>Controles SI</t>
  </si>
  <si>
    <t>SoA / SI</t>
  </si>
  <si>
    <t>SoA / PD</t>
  </si>
  <si>
    <t>Controls PD</t>
  </si>
  <si>
    <t>C82</t>
  </si>
  <si>
    <t>C83</t>
  </si>
  <si>
    <t>C84</t>
  </si>
  <si>
    <t>C85</t>
  </si>
  <si>
    <t>A.1.2</t>
  </si>
  <si>
    <t>A.1.2.2</t>
  </si>
  <si>
    <t>Demonstrar que o tratamento é lícito, com base legal aplicável e com finalidades claramente definidas e legítimas.</t>
  </si>
  <si>
    <t>A.1.2.3</t>
  </si>
  <si>
    <t>Demonstrar a base legal pertinente para cada propósito de tratamento de dados pessoais.</t>
  </si>
  <si>
    <t>A.1.2.4</t>
  </si>
  <si>
    <t>Determinação de quando e como o consentimento deve ser obtido</t>
  </si>
  <si>
    <t>Definir e documentar quando e como o consentimento deve ser obtido e demonstrado.</t>
  </si>
  <si>
    <t>A.1.2.5</t>
  </si>
  <si>
    <t>Obtenção e registro do consentimento</t>
  </si>
  <si>
    <t>Obter e registrar o consentimento dos titulares de acordo com processos documentados.</t>
  </si>
  <si>
    <t>A.1.2.6</t>
  </si>
  <si>
    <t>Avaliar a necessidade e realizar avaliação de impacto de privacidade para novos tratamentos ou mudanças relevantes.</t>
  </si>
  <si>
    <t>A.1.2.7</t>
  </si>
  <si>
    <t>Assegurar contrato escrito com operadores de dados pessoais e requisitos apropriados de proteção.</t>
  </si>
  <si>
    <t>A.1.2.8</t>
  </si>
  <si>
    <t>Definir papéis e responsabilidades entre controladores conjuntos, incluindo requisitos de proteção e segurança.</t>
  </si>
  <si>
    <t>A.1.2.9</t>
  </si>
  <si>
    <t>Registros relacionados ao tratamento de DP</t>
  </si>
  <si>
    <t>Manter, de forma segura, os registros necessários para suportar as obrigações relacionadas ao tratamento.</t>
  </si>
  <si>
    <t>LGPD</t>
  </si>
  <si>
    <t>Art. 6º, I e VI; Art. 7º; Art. 23, I (Poder Público)</t>
  </si>
  <si>
    <t>Art. 6º, I, II e X; Art. 7º; Art. 11 (quando dados sensíveis); Art. 23 (Poder Público)</t>
  </si>
  <si>
    <t>Art. 7º, I; Art. 8º; Art. 11, I (dados sensíveis)</t>
  </si>
  <si>
    <t>Art. 7º, I; Art. 8º, §§ 1º a 5º; Art. 11, I (dados sensíveis)</t>
  </si>
  <si>
    <t>Art. 38; Art. 50, § 2º, I, d; Art. 55-J, XVIII (quando aplicável)</t>
  </si>
  <si>
    <t>Art. 39; Art. 42, § 1º, I; Art. 46 e 47</t>
  </si>
  <si>
    <t>Art. 42, § 1º, II; Art. 50</t>
  </si>
  <si>
    <t>Art. 37; Art. 38</t>
  </si>
  <si>
    <t>Sugestão de Implentar</t>
  </si>
  <si>
    <t>Registro de Atividades de Tratamento (RAT); Política de Privacidade; Inventário de Dados Pessoais; RIPD, quando aplicável.</t>
  </si>
  <si>
    <t>Matriz de Bases Legais; Registro de Atividades de Tratamento (RAT); Política de Privacidade; Parecer/Análise Jurídica de Privacidade.</t>
  </si>
  <si>
    <t>Política de Consentimento; Procedimento de Gestão de Consentimento; Registro de Consentimentos.</t>
  </si>
  <si>
    <t>Procedimento de Gestão de Consentimento; Sistema/Registro de Consentimentos; Política de Privacidade.</t>
  </si>
  <si>
    <t>Procedimento de RIPD/Avaliação de Impacto de Privacidade; RIPD; Processo de Gestão de Mudanças.</t>
  </si>
  <si>
    <t>Política de Gestão de Fornecedores; Contrato/Cláusulas de Proteção de Dados; Checklist de Due Diligence de Privacidade.</t>
  </si>
  <si>
    <t>Acordo de Controladoria Conjunta; Contrato/Convênio; Matriz de Responsabilidades.</t>
  </si>
  <si>
    <t>Registro de Atividades de Tratamento (RAT); Política de Gestão de Registros; Procedimento de Gestão de Documentos e Evidências.</t>
  </si>
  <si>
    <t>ProjeTi.me</t>
  </si>
  <si>
    <t>ProjeTI.me</t>
  </si>
  <si>
    <t>V.05
14/09/2026</t>
  </si>
  <si>
    <t>A.1.3</t>
  </si>
  <si>
    <t>Obrigações com os titulares de DP</t>
  </si>
  <si>
    <t>A.1.3.2</t>
  </si>
  <si>
    <t>Determinação e cumprimento de obrigações com os titulares de DP</t>
  </si>
  <si>
    <t>Determinar, documentar e disponibilizar meios para atender às obrigações legais, regulatórias e de negócio perante os titulares.</t>
  </si>
  <si>
    <t>Art. 18; Art. 19; Art. 41, § 2º, I</t>
  </si>
  <si>
    <t>Política de Direitos dos Titulares; Procedimento de Atendimento aos Titulares; Matriz de Requisitos Legais.</t>
  </si>
  <si>
    <t>A.1.3.3</t>
  </si>
  <si>
    <t>Determinação das informações para os titulares de DP</t>
  </si>
  <si>
    <t>Definir quais informações sobre o tratamento devem ser fornecidas aos titulares e quando.</t>
  </si>
  <si>
    <t>Art. 9º; Art. 18; Art. 23, I (Poder Público)</t>
  </si>
  <si>
    <t>Política de Privacidade; Avisos de Privacidade; Procedimento de Transparência e Comunicação.</t>
  </si>
  <si>
    <t>A.1.3.4</t>
  </si>
  <si>
    <t>Fornecimento de informações aos titulares de DP</t>
  </si>
  <si>
    <t>Fornecer informações claras e acessíveis que identifiquem o controlador e descrevam o tratamento.</t>
  </si>
  <si>
    <t>Art. 9º; Art. 18; Art. 23, I</t>
  </si>
  <si>
    <t>Política/Aviso de Privacidade; Portal/Canal de Privacidade; Procedimento de Transparência.</t>
  </si>
  <si>
    <t>A.1.3.5</t>
  </si>
  <si>
    <t>Fornecimento de mecanismo para modificar ou retirar o consentimento</t>
  </si>
  <si>
    <t>Disponibilizar mecanismo para que o titular altere ou retire seu consentimento.</t>
  </si>
  <si>
    <t>Art. 8º, § 5º; Art. 18, IX</t>
  </si>
  <si>
    <t>Procedimento de Gestão de Consentimento; Portal/Formulário de Privacidade; Registro de Consentimentos.</t>
  </si>
  <si>
    <t>A.1.3.6</t>
  </si>
  <si>
    <t>Fornecimento de mecanismo para se opor ao tratamento de DP</t>
  </si>
  <si>
    <t>Disponibilizar mecanismo para que titulares exerçam o direito de oposição ao tratamento.</t>
  </si>
  <si>
    <t>Art. 18, § 2º; Art. 20 (quando aplicável)</t>
  </si>
  <si>
    <t>Política de Direitos dos Titulares; Procedimento de Atendimento aos Titulares; Portal/Formulário de Privacidade.</t>
  </si>
  <si>
    <t>A.1.3.7</t>
  </si>
  <si>
    <t>Acesso, correção ou exclusão</t>
  </si>
  <si>
    <t>Implementar mecanismos para atender solicitações de acesso, correção e exclusão de dados pessoais.</t>
  </si>
  <si>
    <t>Art. 18, III, IV e VI; Art. 19</t>
  </si>
  <si>
    <t>Procedimento de Atendimento aos Titulares; Política de Direitos dos Titulares; Sistema de Gestão de Solicitações.</t>
  </si>
  <si>
    <t>A.1.3.8</t>
  </si>
  <si>
    <t>Informar terceiros sobre modificações, retirada de consentimento ou oposição relacionadas aos dados compartilhados.</t>
  </si>
  <si>
    <t>Art. 18, § 6º; Art. 41, § 2º, I</t>
  </si>
  <si>
    <t>Procedimento de Compartilhamento de Dados Pessoais; Registro de Compartilhamentos; Contratos com Terceiros.</t>
  </si>
  <si>
    <t>A.1.3.9</t>
  </si>
  <si>
    <t>Fornecimento de cópia dos DP tratados</t>
  </si>
  <si>
    <t>Ser capaz de fornecer ao titular cópia dos dados pessoais tratados quando solicitado.</t>
  </si>
  <si>
    <t>Art. 18, II e V; Art. 19, § 3º</t>
  </si>
  <si>
    <t>Procedimento de Atendimento aos Titulares; Procedimento de Exportação/Extração de Dados; Registro de Solicitações.</t>
  </si>
  <si>
    <t>A.1.3.10</t>
  </si>
  <si>
    <t>Definir políticas e procedimentos para receber, validar, tratar e responder solicitações legítimas dos titulares.</t>
  </si>
  <si>
    <t>Art. 18, §§ 3º a 5º; Art. 19; Art. 41, § 2º, I</t>
  </si>
  <si>
    <t>Procedimento de Atendimento aos Titulares; SLA de Atendimento de Direitos; Registro de Solicitações.</t>
  </si>
  <si>
    <t>A.1.3.11</t>
  </si>
  <si>
    <t>Identificar obrigações decorrentes de decisões baseadas exclusivamente em tratamento automatizado e demonstrar como são atendidas.</t>
  </si>
  <si>
    <t>Art. 20, §§ 1º e 2º</t>
  </si>
  <si>
    <t>Política de Decisões Automatizadas/IA; Inventário de Tratamentos Automatizados; RIPD, quando aplicável.</t>
  </si>
  <si>
    <t>A.1.4.2</t>
  </si>
  <si>
    <t>Limitação da coleta</t>
  </si>
  <si>
    <t>Limitar a coleta de dados pessoais ao mínimo pertinente, proporcional e necessário.</t>
  </si>
  <si>
    <t>Art. 6º, III; Art. 10, § 1º; Art. 14, § 4º</t>
  </si>
  <si>
    <t>Política de Minimização de Dados; Registro de Atividades de Tratamento; Especificação de Requisitos de Sistemas.</t>
  </si>
  <si>
    <t>A.1.4.3</t>
  </si>
  <si>
    <t>Limitação do tratamento</t>
  </si>
  <si>
    <t>Limitar o tratamento ao que é adequado, pertinente e necessário aos propósitos identificados.</t>
  </si>
  <si>
    <t>Art. 6º, I, II e III; Art. 7º, § 7º; Art. 23 e 26 (Poder Público)</t>
  </si>
  <si>
    <t>Política de Minimização de Dados; Registro de Atividades de Tratamento; Procedimento de Privacidade por Design.</t>
  </si>
  <si>
    <t>A.1.4.4</t>
  </si>
  <si>
    <t>Assegurar e documentar que os dados pessoais sejam precisos, completos e atualizados quando necessário.</t>
  </si>
  <si>
    <t>Art. 6º, V; Art. 18, III</t>
  </si>
  <si>
    <t>Política de Qualidade de Dados; Procedimento de Gestão de Dados; Registro de Atividades de Tratamento.</t>
  </si>
  <si>
    <t>A.1.4.5</t>
  </si>
  <si>
    <t>Definir objetivos de minimização e mecanismos utilizados para alcançá-los, como desidentificação.</t>
  </si>
  <si>
    <t>Política de Minimização de Dados; Norma de Privacidade por Design e Default; Procedimento de Desidentificação.</t>
  </si>
  <si>
    <t>A.1.4.6</t>
  </si>
  <si>
    <t>Desidentificação e exclusão de DP ao final do tratamento</t>
  </si>
  <si>
    <t>Excluir os dados ou torná-los não identificáveis/reidentificáveis quando deixarem de ser necessários.</t>
  </si>
  <si>
    <t>Art. 15; Art. 16; Art. 18, IV e VI</t>
  </si>
  <si>
    <t>Política de Retenção e Descarte de Dados Pessoais; Procedimento de Eliminação/Anonimização; Tabela de Temporalidade.</t>
  </si>
  <si>
    <t>A.1.4.7</t>
  </si>
  <si>
    <t>Garantir o descarte de arquivos temporários derivados do tratamento dentro de prazo definido e documentado.</t>
  </si>
  <si>
    <t>Art. 6º, III e VII; Art. 46</t>
  </si>
  <si>
    <t>Procedimento de Gestão de Arquivos Temporários; Norma de Retenção e Descarte; Procedimentos Operacionais de TI.</t>
  </si>
  <si>
    <t>A.1.4.8</t>
  </si>
  <si>
    <t>Não reter dados pessoais por período superior ao necessário para os propósitos definidos.</t>
  </si>
  <si>
    <t>Art. 6º, I e III; Art. 15, II; Art. 16; Art. 40</t>
  </si>
  <si>
    <t>Política de Retenção de Dados Pessoais; Tabela de Temporalidade; Registro de Atividades de Tratamento.</t>
  </si>
  <si>
    <t>A.1.4.9</t>
  </si>
  <si>
    <t>Manter políticas, procedimentos ou mecanismos documentados para descarte de dados pessoais.</t>
  </si>
  <si>
    <t>Art. 15; Art. 16; Art. 18, VI</t>
  </si>
  <si>
    <t>Política de Retenção e Descarte de Dados Pessoais; Procedimento de Descarte Seguro; Registros de Descarte.</t>
  </si>
  <si>
    <t>A.1.4.10</t>
  </si>
  <si>
    <t>Aplicar controles apropriados para assegurar que dados pessoais transmitidos cheguem ao destino pretendido.</t>
  </si>
  <si>
    <t>Art. 6º, VII; Art. 46; Art. 47; Art. 49</t>
  </si>
  <si>
    <t>Política de Segurança da Informação; Política de Criptografia; Procedimento de Transferência Segura de Dados.</t>
  </si>
  <si>
    <t>A.1.4</t>
  </si>
  <si>
    <t>Privacidade por design e privacidade por default</t>
  </si>
  <si>
    <t>A.1.5.2</t>
  </si>
  <si>
    <t>Identificação das bases para transferências de DP entre as jurisdições</t>
  </si>
  <si>
    <t>Identificar e documentar as bases pertinentes para transferências internacionais de dados pessoais.</t>
  </si>
  <si>
    <t>Art. 33; Art. 34; Art. 35; Art. 36</t>
  </si>
  <si>
    <t>Política de Transferência Internacional de Dados; Registro de Transferências Internacionais; Análise Jurídica.</t>
  </si>
  <si>
    <t>A.1.5.3</t>
  </si>
  <si>
    <t>Países e organizações internacionais para os quais os DP podem ser transferidos</t>
  </si>
  <si>
    <t>Especificar e documentar países e organizações internacionais destinatários de transferências.</t>
  </si>
  <si>
    <t>Art. 33, I, II e VII; Art. 34</t>
  </si>
  <si>
    <t>Registro de Transferências Internacionais; Registro de Atividades de Tratamento; Contratos com Operadores.</t>
  </si>
  <si>
    <t>A.1.5.4</t>
  </si>
  <si>
    <t>Registrar transferências para/de terceiros e manter informações que apoiem as obrigações perante os titulares.</t>
  </si>
  <si>
    <t>Art. 33; Art. 37; Art. 40</t>
  </si>
  <si>
    <t>Registro de Transferências de Dados; Registro de Atividades de Tratamento; Contratos com Terceiros.</t>
  </si>
  <si>
    <t>A.1.5.5</t>
  </si>
  <si>
    <t>Registros de divulgação de DP a terceiros</t>
  </si>
  <si>
    <t>Registrar quais dados pessoais foram divulgados, para quem e quando.</t>
  </si>
  <si>
    <t>Art. 18, VII; Art. 26 e 27 (Poder Público); Art. 33 (quando transferência internacional)</t>
  </si>
  <si>
    <t>Registro de Compartilhamento/Divulgação de Dados; Registro de Atividades de Tratamento; Logs de Auditoria, quando aplicável.</t>
  </si>
  <si>
    <t>A.1.5</t>
  </si>
  <si>
    <t>A.2.2.2</t>
  </si>
  <si>
    <t>Acordo com o cliente</t>
  </si>
  <si>
    <t>Assegurar que contratos de tratamento definam a assistência prestada ao cliente em suas obrigações.</t>
  </si>
  <si>
    <t>Contrato de Operação de Dados Pessoais/DPA; Política de Gestão de Fornecedores; Matriz de Responsabilidades.</t>
  </si>
  <si>
    <t>A.2.2.3</t>
  </si>
  <si>
    <t>Tratar dados pessoais somente para os propósitos expressos nas instruções documentadas do cliente.</t>
  </si>
  <si>
    <t>Art. 39; Art. 6º, I, II e III; Art. 7º</t>
  </si>
  <si>
    <t>Contrato/DPA; Procedimento de Tratamento conforme Instruções do Controlador; Registro de Atividades de Tratamento.</t>
  </si>
  <si>
    <t>A.2.2.4</t>
  </si>
  <si>
    <t>Uso para marketing e propaganda</t>
  </si>
  <si>
    <t>Impedir uso de dados tratados em nome do cliente para marketing sem consentimento prévio válido.</t>
  </si>
  <si>
    <t>Art. 6º, I, II, III e VI; Art. 7º, I ou IX; Art. 8º; Art. 10 (quando legítimo interesse)</t>
  </si>
  <si>
    <t>Política de Uso de Dados Pessoais; Procedimento de Marketing e Comunicações; Contrato/DPA.</t>
  </si>
  <si>
    <t>A.2.2.5</t>
  </si>
  <si>
    <t>Instruções infratoras</t>
  </si>
  <si>
    <t>Informar o cliente quando, na avaliação da organização, uma instrução de tratamento infringir requisitos legais.</t>
  </si>
  <si>
    <t>Art. 39; Art. 42, § 1º, I</t>
  </si>
  <si>
    <t>Procedimento de Tratamento de Instruções do Cliente; Procedimento de Gestão de Incidentes/Não Conformidades; Contrato/DPA.</t>
  </si>
  <si>
    <t>A.2.2.6</t>
  </si>
  <si>
    <t>Fornecer ao cliente informações adequadas para demonstrar conformidade com suas obrigações.</t>
  </si>
  <si>
    <t>Art. 39; Art. 46; Art. 47</t>
  </si>
  <si>
    <t>Contrato/DPA; Relatórios de Compliance; Procedimento de Atendimento a Solicitações do Cliente.</t>
  </si>
  <si>
    <t>A.2.2.7</t>
  </si>
  <si>
    <t>Manter registros necessários para demonstrar conformidade com as obrigações contratuais de tratamento.</t>
  </si>
  <si>
    <t>Art. 37; Art. 39</t>
  </si>
  <si>
    <t>Registro de Atividades de Tratamento; Política de Gestão de Registros; Procedimento de Gestão de Evidências.</t>
  </si>
  <si>
    <t>A.2.2</t>
  </si>
  <si>
    <t>Obrigação com os titulares de DP</t>
  </si>
  <si>
    <t>A.2.3</t>
  </si>
  <si>
    <t>A.2.3.2</t>
  </si>
  <si>
    <t>Compliance com obrigações com os titulares de DP</t>
  </si>
  <si>
    <t>Fornecer ao cliente os meios necessários para cumprir suas obrigações perante os titulares.</t>
  </si>
  <si>
    <t>Art. 18; Art. 19; Art. 20; Art. 41, § 2º, I</t>
  </si>
  <si>
    <t>Contrato/DPA; Procedimento de Atendimento a Solicitações do Cliente; Procedimento de Direitos dos Titulares.</t>
  </si>
  <si>
    <t>A.2.4.2</t>
  </si>
  <si>
    <t>Assegurar descarte de arquivos temporários resultantes do tratamento dentro de prazo definido.</t>
  </si>
  <si>
    <t>Art. 6º, III e VII; Art. 15; Art. 16; Art. 46</t>
  </si>
  <si>
    <t>Procedimento de Gestão de Arquivos Temporários; Norma de Retenção e Descarte; Procedimentos Operacionais.</t>
  </si>
  <si>
    <t>A.2.4.3</t>
  </si>
  <si>
    <t>Devolução, transferência ou descarte de DP</t>
  </si>
  <si>
    <t>Ser capaz de devolver, transferir ou descartar dados pessoais com segurança e disponibilizar a política ao cliente.</t>
  </si>
  <si>
    <t>Art. 16; Art. 18, VI; Art. 39; Art. 46</t>
  </si>
  <si>
    <t>Política de Retenção e Descarte; Procedimento de Devolução/Descarte de Dados; Plano de Encerramento de Serviço.</t>
  </si>
  <si>
    <t>A.2.4.4</t>
  </si>
  <si>
    <t>Aplicar controles apropriados às transmissões para assegurar entrega ao destino pretendido.</t>
  </si>
  <si>
    <t>Art. 46; Art. 47; Art. 49</t>
  </si>
  <si>
    <t>Política de Segurança da Informação; Política de Criptografia; Procedimento de Transferência Segura.</t>
  </si>
  <si>
    <t>A.2.4</t>
  </si>
  <si>
    <t>A.2.5.2</t>
  </si>
  <si>
    <t>Fundamentação para a transferência de DP entre as jurisdições</t>
  </si>
  <si>
    <t>Informar oportunamente ao cliente a fundamentação e alterações pretendidas em transferências entre jurisdições.</t>
  </si>
  <si>
    <t>Política de Transferência Internacional de Dados; Contrato/DPA; Registro de Transferências.</t>
  </si>
  <si>
    <t>A.2.5.3</t>
  </si>
  <si>
    <t>Especificar e documentar países e organizações internacionais para os quais os dados podem ser transferidos.</t>
  </si>
  <si>
    <t>Art. 33, I e II; Art. 34</t>
  </si>
  <si>
    <t>Registro de Transferências Internacionais; Contratos com Subcontratados; Registro de Atividades de Tratamento.</t>
  </si>
  <si>
    <t>A.2.5.4</t>
  </si>
  <si>
    <t>Registros de divulgações de DP a terceiros</t>
  </si>
  <si>
    <t>Registrar divulgações a terceiros, incluindo dados, destinatário e momento da divulgação.</t>
  </si>
  <si>
    <t>Art. 37; Art. 18, VII; Art. 33 (quando aplicável)</t>
  </si>
  <si>
    <t>Registro de Divulgação de Dados; Registro de Atividades de Tratamento; Logs de Auditoria.</t>
  </si>
  <si>
    <t>A.2.5.5</t>
  </si>
  <si>
    <t>Notificar o cliente sobre solicitações legalmente obrigatórias de divulgação.</t>
  </si>
  <si>
    <t>Art. 18, VII; Art. 41, § 2º, I; Art. 48 (quando a solicitação decorrer de incidente)</t>
  </si>
  <si>
    <t>Procedimento de Gestão de Requisições Legais; Contrato/DPA; Registro de Solicitações de Autoridades.</t>
  </si>
  <si>
    <t>A.2.5.6</t>
  </si>
  <si>
    <t>Divulgações de DP legalmente obrigatórias</t>
  </si>
  <si>
    <t>Controlar divulgações legalmente obrigatórias, consultando o cliente quando aplicável.</t>
  </si>
  <si>
    <t>Art. 7º, II; Art. 11, II, a (dados sensíveis); Art. 23 (Poder Público)</t>
  </si>
  <si>
    <t>Procedimento de Divulgação a Autoridades; Contrato/DPA; Política de Gestão de Requisições Legais.</t>
  </si>
  <si>
    <t>A.2.5.7</t>
  </si>
  <si>
    <t>Divulgação de subcontratados utilizados para tratar DP</t>
  </si>
  <si>
    <t>Informar o cliente antes de utilizar subcontratados para tratamento de dados pessoais.</t>
  </si>
  <si>
    <t>Política de Gestão de Subcontratados; Registro de Subcontratados; Contrato/DPA.</t>
  </si>
  <si>
    <t>A.2.5.8</t>
  </si>
  <si>
    <t>Envolvimento de subcontratado para tratar os DP</t>
  </si>
  <si>
    <t>Utilizar subcontratados somente conforme previsto e autorizado contratualmente.</t>
  </si>
  <si>
    <t>Política de Gestão de Subcontratados; Contrato/DPA; Procedimento de Homologação de Fornecedores.</t>
  </si>
  <si>
    <t>A.2.5.9</t>
  </si>
  <si>
    <t>Troca de subcontratado para tratar os DP</t>
  </si>
  <si>
    <t>Informar o cliente sobre inclusão ou substituição de subcontratados quando houver autorização geral.</t>
  </si>
  <si>
    <t>Procedimento de Gestão de Subcontratados; Registro de Alterações de Subcontratados; Contrato/DPA.</t>
  </si>
  <si>
    <t>A.2.5</t>
  </si>
  <si>
    <t>SoA - Documento de Aplicabilidade
CONTROLES DE SEGURANÇA PARA CONTROLADORES E OPERADORES</t>
  </si>
  <si>
    <t>A.3.3</t>
  </si>
  <si>
    <t>Políticas de segurança da informação</t>
  </si>
  <si>
    <t>Assegurar a segurança do tratamento de DP.</t>
  </si>
  <si>
    <t>Art. 46; Art. 47; Art. 50</t>
  </si>
  <si>
    <t>Política de Segurança da Informação; Políticas Específicas por Tema; Processo de Análise Crítica de Políticas.</t>
  </si>
  <si>
    <t>A.3.4</t>
  </si>
  <si>
    <t>Papéis e responsabilidades em segurança da informação</t>
  </si>
  <si>
    <t>Art. 41, § 2º, III; Art. 46; Art. 50, § 2º, I, f</t>
  </si>
  <si>
    <t>Política de Segurança da Informação; Matriz RACI; Descrições de Funções; Norma de Governança de Segurança.</t>
  </si>
  <si>
    <t>A.3.5</t>
  </si>
  <si>
    <t>Classificação da informação</t>
  </si>
  <si>
    <t>Art. 6º, VII; Art. 46</t>
  </si>
  <si>
    <t>Política de Classificação da Informação; Inventário de Ativos e Informações; Matriz de Classificação.</t>
  </si>
  <si>
    <t>A.3.6</t>
  </si>
  <si>
    <t>Rotulagem da informação</t>
  </si>
  <si>
    <t>Art. 6º, VI e VII; Art. 46</t>
  </si>
  <si>
    <t>Política de Classificação e Rotulagem da Informação; Procedimento de Manuseio da Informação.</t>
  </si>
  <si>
    <t>A.3.7</t>
  </si>
  <si>
    <t>Transferência de informação</t>
  </si>
  <si>
    <t>Política de Transferência de Informações; Procedimento de Transferência Segura; Acordos de Transferência de Dados.</t>
  </si>
  <si>
    <t>A.3.8</t>
  </si>
  <si>
    <t>Gestão de identidade</t>
  </si>
  <si>
    <t>Política de Controle de Acesso; Procedimento de Gestão de Identidades e Acessos (IAM); Matriz de Acessos.</t>
  </si>
  <si>
    <t>A.3.9</t>
  </si>
  <si>
    <t>Política de Controle de Acesso; Procedimento de Gestão de Acessos; Revisões Periódicas de Acesso.</t>
  </si>
  <si>
    <t>A.3.10</t>
  </si>
  <si>
    <t>Política de Segurança com Fornecedores; Contratos e Termos de Segurança; Due Diligence de Fornecedores.</t>
  </si>
  <si>
    <t>A.3.11</t>
  </si>
  <si>
    <t>Planejamento e preparação para gestão de incidentes de segurança da informação</t>
  </si>
  <si>
    <t>Art. 46; Art. 48; Art. 50, § 2º, I, g</t>
  </si>
  <si>
    <t>Política de Gestão de Incidentes de Segurança da Informação; Plano de Resposta a Incidentes; Matriz de Papéis e Responsabilidades.</t>
  </si>
  <si>
    <t>A.3.12</t>
  </si>
  <si>
    <t>Procedimento de Resposta a Incidentes; Plano de Resposta a Incidentes; Formulário/Registro de Incidentes.</t>
  </si>
  <si>
    <t>A.3.13</t>
  </si>
  <si>
    <t>Requisitos legais, estatutários, regulatórios e contratuais</t>
  </si>
  <si>
    <t>Art. 6º, X; Art. 46; Art. 50</t>
  </si>
  <si>
    <t>Matriz de Requisitos Legais e Contratuais; Política de Compliance; Procedimento de Monitoramento Legal.</t>
  </si>
  <si>
    <t>A.3.14</t>
  </si>
  <si>
    <t>Art. 37; Art. 40; Art. 46; Art. 47</t>
  </si>
  <si>
    <t>Política de Gestão de Registros; Política de Segurança da Informação; Procedimento de Retenção e Proteção de Registros.</t>
  </si>
  <si>
    <t>A.3.15</t>
  </si>
  <si>
    <t>Art. 6º, X; Art. 50, § 2º, I, f e h</t>
  </si>
  <si>
    <t>Programa de Auditoria Interna; Plano de Auditoria de Segurança e Privacidade; Relatórios de Auditoria Independente.</t>
  </si>
  <si>
    <t>A.3.16</t>
  </si>
  <si>
    <t>Compliance com políticas, regras e normas de segurança da informação</t>
  </si>
  <si>
    <t>Art. 6º, X; Art. 46; Art. 50, § 2º, I</t>
  </si>
  <si>
    <t>Procedimento de Monitoramento de Compliance; Programa de Auditoria; Checklists de Conformidade.</t>
  </si>
  <si>
    <t>A.3.17</t>
  </si>
  <si>
    <t>Art. 41, § 2º, III; Art. 46; Art. 50, § 2º, I, a e e</t>
  </si>
  <si>
    <t>Programa de Conscientização e Treinamento; Política de Segurança da Informação; Registros de Treinamentos.</t>
  </si>
  <si>
    <t>A.3.18</t>
  </si>
  <si>
    <t>Acordos de confidencialidade ou não divulgação</t>
  </si>
  <si>
    <t>Política de Gestão de Confidencialidade; Termos de Confidencialidade/NDA; Contratos de Trabalho e Fornecedores.</t>
  </si>
  <si>
    <t>A.3.19</t>
  </si>
  <si>
    <t>Art. 46; Art. 47</t>
  </si>
  <si>
    <t>Política de Mesa Limpa e Tela Limpa; Procedimento de Segurança Física e Ambiental.</t>
  </si>
  <si>
    <t>A.3.20</t>
  </si>
  <si>
    <t>Política de Gestão de Mídias; Procedimento de Manuseio e Transporte de Mídias; Registro de Ativos.</t>
  </si>
  <si>
    <t>A.3.21</t>
  </si>
  <si>
    <t>Procedimento de Descarte Seguro de Ativos; Política de Gestão de Ativos; Certificados/Registros de Descarte.</t>
  </si>
  <si>
    <t>A.3.22</t>
  </si>
  <si>
    <t>Dispositivos endpoint do usuário</t>
  </si>
  <si>
    <t>Política de Segurança de Endpoints; Norma de Configuração Segura; Procedimento de Gestão de Dispositivos.</t>
  </si>
  <si>
    <t>A.3.23</t>
  </si>
  <si>
    <t>Política de Controle de Acesso; Norma de Autenticação e Senhas; Procedimento de MFA.</t>
  </si>
  <si>
    <t>A.3.24</t>
  </si>
  <si>
    <t>Backup das informações</t>
  </si>
  <si>
    <t>Art. 46; Art. 47; Art. 50, § 2º, I, g</t>
  </si>
  <si>
    <t>Política de Backup e Restauração; Plano de Continuidade de Negócio e Recuperação de Desastres; Relatórios de Testes de Restauração.</t>
  </si>
  <si>
    <t>A.3.25</t>
  </si>
  <si>
    <t>Log</t>
  </si>
  <si>
    <t>Art. 37; Art. 46; Art. 47; Art. 50</t>
  </si>
  <si>
    <t>Política de Gestão de Logs e Monitoramento; Procedimento de Gestão de Logs; SIEM/Relatórios de Monitoramento.</t>
  </si>
  <si>
    <t>A.3.26</t>
  </si>
  <si>
    <t>Uso de criptografia</t>
  </si>
  <si>
    <t>Política de Criptografia; Norma de Gerenciamento de Chaves Criptográficas; Procedimento de Gestão de Certificados.</t>
  </si>
  <si>
    <t>A.3.27</t>
  </si>
  <si>
    <t>Ciclo de vida de desenvolvimento seguro</t>
  </si>
  <si>
    <t>Art. 46, § 2º; Art. 49; Art. 50</t>
  </si>
  <si>
    <t>Política de Desenvolvimento Seguro; Norma de SDLC Seguro; Procedimento de Segurança no Desenvolvimento.</t>
  </si>
  <si>
    <t>A.3.28</t>
  </si>
  <si>
    <t>Requisitos de segurança da aplicação</t>
  </si>
  <si>
    <t>Art. 46, § 2º; Art. 49</t>
  </si>
  <si>
    <t>Política de Desenvolvimento Seguro; Especificação de Requisitos de Segurança; Checklist de Segurança de Aplicações.</t>
  </si>
  <si>
    <t>A.3.29</t>
  </si>
  <si>
    <t>Princípios de arquitetura e engenharia de sistemas seguros</t>
  </si>
  <si>
    <t>Padrão de Arquitetura Segura; Política de Desenvolvimento Seguro; Padrões Técnicos de Segurança.</t>
  </si>
  <si>
    <t>A.3.30</t>
  </si>
  <si>
    <t>Art. 39; Art. 42, § 1º, I; Art. 46; Art. 47</t>
  </si>
  <si>
    <t>Política de Desenvolvimento Seguro; Política de Gestão de Fornecedores; Contrato de Desenvolvimento; Plano de Aceitação.</t>
  </si>
  <si>
    <t>A.3.31</t>
  </si>
  <si>
    <t>Política de Desenvolvimento Seguro; Procedimento de Gestão de Dados de Teste; Norma de Mascaramento/Anonimização de Dados.</t>
  </si>
  <si>
    <t>A.3</t>
  </si>
  <si>
    <t>Objetivos de controle e controles para controladores de DP
e operadores de DP</t>
  </si>
  <si>
    <t>Sugestão de Implementar</t>
  </si>
  <si>
    <t>Política de Segurança da Informação e políticas temáticas; aprovação da Direção; comunicação e revisão periódica.</t>
  </si>
  <si>
    <t>Matriz RACI; organograma; atos de designação; descrições de função.</t>
  </si>
  <si>
    <t>Matriz de segregação de funções; Política de Acesso; revisão de perfis.</t>
  </si>
  <si>
    <t>Atas/reuniões de gestão; comunicações da Direção; Política de Segurança.</t>
  </si>
  <si>
    <t>Matriz de contatos; procedimento de incidentes; contatos atualizados.</t>
  </si>
  <si>
    <t>Registro de participação em fóruns e comunidades; atas e relatórios.</t>
  </si>
  <si>
    <t>Procedimento de Threat Intelligence; relatórios; feeds; registros do SOC/SIEM.</t>
  </si>
  <si>
    <t>Metodologia de projetos; checklist de segurança; avaliação de riscos.</t>
  </si>
  <si>
    <t>Inventário de Ativos; CMDB; catálogo de informações; proprietários.</t>
  </si>
  <si>
    <t>Política de Uso Aceitável; Termo de Responsabilidade; procedimentos.</t>
  </si>
  <si>
    <t>Procedimento de Offboarding; checklist; termo de devolução.</t>
  </si>
  <si>
    <t>Política de Classificação; inventário; matriz de critérios.</t>
  </si>
  <si>
    <t>Procedimento de Rotulagem; padrões de marcação.</t>
  </si>
  <si>
    <t>Procedimento de Transferência; acordos; canais seguros; registros.</t>
  </si>
  <si>
    <t>Política de Controle de Acesso; IAM; matriz de acessos.</t>
  </si>
  <si>
    <t>Procedimento de Gestão de Identidades; IAM/AD; criação, alteração e exclusão.</t>
  </si>
  <si>
    <t>Política de Autenticação; MFA; requisitos de senha; gestão de credenciais.</t>
  </si>
  <si>
    <t>Procedimento de Acessos; recertificação; aprovações.</t>
  </si>
  <si>
    <t>Política de Fornecedores; avaliação de riscos; classificação.</t>
  </si>
  <si>
    <t>Contratos; cláusulas de segurança; SLA; NDA.</t>
  </si>
  <si>
    <t>Avaliação de supply chain; requisitos para fornecedores de TIC.</t>
  </si>
  <si>
    <t>SLA/KPI; avaliações periódicas; reuniões; gestão de mudanças.</t>
  </si>
  <si>
    <t>Política de Cloud; avaliação de provedores; contratos; checklist de saída.</t>
  </si>
  <si>
    <t>Política/Plano de Incidentes; papéis; playbooks; exercícios.</t>
  </si>
  <si>
    <t>Procedimento de Incidentes; matriz de classificação; registros.</t>
  </si>
  <si>
    <t>Procedimento de Resposta; playbooks; tickets e evidências.</t>
  </si>
  <si>
    <t>Relatório pós-incidente; análise de causa; ações corretivas.</t>
  </si>
  <si>
    <t>Procedimento forense; cadeia de custódia; armazenamento protegido.</t>
  </si>
  <si>
    <t>Plano de Continuidade; DR; procedimentos de crise.</t>
  </si>
  <si>
    <t>Plano de Continuidade/DR; RTO/RPO; testes de recuperação.</t>
  </si>
  <si>
    <t>Matriz de Requisitos Legais e Contratuais; acompanhamento regulatório.</t>
  </si>
  <si>
    <t>Política de PI; gestão de licenças; inventário de software.</t>
  </si>
  <si>
    <t>Política de Gestão de Registros; retenção; acesso; backups.</t>
  </si>
  <si>
    <t>Política de Privacidade/Proteção de DP; LGPD; RAT; RIPD.</t>
  </si>
  <si>
    <t>Programa de Auditoria; auditorias independentes; relatórios.</t>
  </si>
  <si>
    <t>Programa de Compliance; checklists; auditorias.</t>
  </si>
  <si>
    <t>Procedimentos Operacionais; manuais; runbooks.</t>
  </si>
  <si>
    <t>Sugestões de Implementar</t>
  </si>
  <si>
    <t>Procedimento de Seleção; verificações autorizadas; registros.</t>
  </si>
  <si>
    <t>Contratos; termos de responsabilidade; políticas.</t>
  </si>
  <si>
    <t>Programa de Treinamento; trilhas; avaliações; registros.</t>
  </si>
  <si>
    <t>Regulamento disciplinar; procedimento de apuração; registros.</t>
  </si>
  <si>
    <t>Offboarding; contratos; NDA; checklist.</t>
  </si>
  <si>
    <t>NDA; cláusulas contratuais; controle de vigência.</t>
  </si>
  <si>
    <t>Política de Trabalho Remoto; VPN; MFA; MDM; criptografia.</t>
  </si>
  <si>
    <t>Procedimento de Incidentes; Service Desk/SOC; canal de relato.</t>
  </si>
  <si>
    <t>Política de Segurança Física; definição de áreas seguras; barreiras.</t>
  </si>
  <si>
    <t>Crachás/biometria; controle de visitantes; registros.</t>
  </si>
  <si>
    <t>Política de Segurança Física; inspeções; controles ambientais.</t>
  </si>
  <si>
    <t>CFTV; alarmes; controle de acesso; retenção de registros.</t>
  </si>
  <si>
    <t>Continuidade; UPS/geradores; incêndio; controles ambientais.</t>
  </si>
  <si>
    <t>Procedimento de Áreas Seguras; autorização; acompanhamento.</t>
  </si>
  <si>
    <t>Política de Mesa Limpa e Tela Limpa; inspeções; conscientização.</t>
  </si>
  <si>
    <t>Política de Segurança Física; inventário; proteção ambiental.</t>
  </si>
  <si>
    <t>Política de Ativos; Termo de Responsabilidade; criptografia.</t>
  </si>
  <si>
    <t>Política de Mídias; inventário; criptografia; descarte.</t>
  </si>
  <si>
    <t>UPS; geradores; redundância; manutenção; testes.</t>
  </si>
  <si>
    <t>Norma de Cabeamento; salas técnicas; inspeções.</t>
  </si>
  <si>
    <t>Plano de Manutenção; contratos; registros.</t>
  </si>
  <si>
    <t>Procedimento de Sanitização; wipe; destruição; certificados.</t>
  </si>
  <si>
    <t>Política de Endpoints; EDR; MDM; hardening; criptografia.</t>
  </si>
  <si>
    <t>PAM; contas administrativas separadas; revisão periódica.</t>
  </si>
  <si>
    <t>RBAC/ACL; matriz de acesso; revisões.</t>
  </si>
  <si>
    <t>Git; RBAC; branch protection; revisão de permissões.</t>
  </si>
  <si>
    <t>MFA; SSO; política de autenticação; proteção contra ataques.</t>
  </si>
  <si>
    <t>Capacity Management; monitoramento; métricas; planejamento.</t>
  </si>
  <si>
    <t>EDR/antimalware; atualização; conscientização; monitoramento.</t>
  </si>
  <si>
    <t>Vulnerability Management; scanners; patches; SLA.</t>
  </si>
  <si>
    <t>Baseline/hardening; CMDB; versionamento; monitoramento.</t>
  </si>
  <si>
    <t>Política de Retenção e Descarte; rotinas; evidências.</t>
  </si>
  <si>
    <t>Política de Mascaramento; anonimização/pseudonimização; ambientes de teste.</t>
  </si>
  <si>
    <t>DLP; controles de e-mail/web/endpoint; monitoramento.</t>
  </si>
  <si>
    <t>Política de Backup; cópias segregadas; testes de restauração.</t>
  </si>
  <si>
    <t>Alta disponibilidade; cluster; redundância de storage/rede/energia.</t>
  </si>
  <si>
    <t>Política de Logging; SIEM; retenção; acesso protegido.</t>
  </si>
  <si>
    <t>SOC/SIEM; monitoramento de redes, sistemas e aplicações.</t>
  </si>
  <si>
    <t>NTP/Chrony; fontes aprovadas; monitoramento.</t>
  </si>
  <si>
    <t>PAM; allowlist; autorização; logging.</t>
  </si>
  <si>
    <t>Gestão de Software; controle de aplicações; mudanças; privilégio mínimo.</t>
  </si>
  <si>
    <t>Firewall; IDS/IPS; hardening; monitoramento.</t>
  </si>
  <si>
    <t>Catálogo de Serviços; SLA; requisitos; monitoramento.</t>
  </si>
  <si>
    <t>VLANs; firewalls; microsegmentação; regras de comunicação.</t>
  </si>
  <si>
    <t>Proxy/web filter; DNS filtering; monitoramento.</t>
  </si>
  <si>
    <t>Política de Criptografia; padrões; gestão de chaves e certificados.</t>
  </si>
  <si>
    <t>Política de Desenvolvimento Seguro; SDLC; DevSecOps; gates.</t>
  </si>
  <si>
    <t>Especificação de Requisitos; checklist; threat modeling.</t>
  </si>
  <si>
    <t>Padrão de Arquitetura Segura; threat modeling; revisão arquitetural.</t>
  </si>
  <si>
    <t>Padrão de Codificação Segura; OWASP; SAST; code review.</t>
  </si>
  <si>
    <t>Plano de Testes; SAST/DAST; pentest; critérios de aceite.</t>
  </si>
  <si>
    <t>Contratos; requisitos; acompanhamento; revisão de entregas.</t>
  </si>
  <si>
    <t>Segregação de ambientes; contas/redes separadas; CI/CD.</t>
  </si>
  <si>
    <t>Procedimento de Mudanças; aprovação; testes; rollback; registros.</t>
  </si>
  <si>
    <t>Política de Dados de Teste; mascaramento; acesso restrito; descarte.</t>
  </si>
  <si>
    <t>Procedimento de Auditoria Técnica; autorização; janela de teste; salvaguardas.</t>
  </si>
  <si>
    <t>Taxa de Adequação da ISO 27701:2026</t>
  </si>
  <si>
    <t>Taxa de Adequação da ISO 27001:2024</t>
  </si>
  <si>
    <r>
      <rPr>
        <b/>
        <sz val="11"/>
        <color theme="1"/>
        <rFont val="Aptos Narrow"/>
        <family val="2"/>
        <scheme val="minor"/>
      </rPr>
      <t xml:space="preserve">AVISOS
</t>
    </r>
    <r>
      <rPr>
        <sz val="11"/>
        <color theme="1"/>
        <rFont val="Aptos Narrow"/>
        <family val="2"/>
        <scheme val="minor"/>
      </rPr>
      <t xml:space="preserve">
Documento de Aplicabilidade para ISO 27001:2024 Em 1 de 12.06.2024
27701:2026 Segunda Edição 22.01.2026
Essa pasta de trabalho está com fórmulas, não edite se você não sabe o que fazer, apenas preencha as pastas de trabalho a seguir.
</t>
    </r>
    <r>
      <rPr>
        <i/>
        <sz val="11"/>
        <color theme="1"/>
        <rFont val="Aptos Narrow"/>
        <family val="2"/>
        <scheme val="minor"/>
      </rPr>
      <t>Documento SoA v5 de 14/09/2026
www.projeti.me
Licença MIT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</si>
</sst>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0"/>
      <name val="Aptos Narrow"/>
      <family val="2"/>
      <scheme val="minor"/>
    </font>
    <font>
      <b/>
      <sz val="11"/>
      <color theme="1"/>
      <name val="Aptos Narrow"/>
      <family val="2"/>
      <scheme val="minor"/>
    </font>
    <font>
      <sz val="10"/>
      <name val="Arial"/>
      <family val="2"/>
    </font>
    <font>
      <b/>
      <sz val="12"/>
      <color theme="0"/>
      <name val="Aptos Narrow"/>
      <family val="2"/>
      <scheme val="minor"/>
    </font>
    <font>
      <sz val="8"/>
      <name val="Aptos Narrow"/>
      <family val="2"/>
      <scheme val="minor"/>
    </font>
    <font>
      <b/>
      <sz val="14"/>
      <color theme="0"/>
      <name val="Aptos Narrow"/>
      <family val="2"/>
      <scheme val="minor"/>
    </font>
    <font>
      <b/>
      <sz val="10"/>
      <name val="Aptos Narrow"/>
      <family val="2"/>
      <scheme val="minor"/>
    </font>
    <font>
      <sz val="9"/>
      <name val="Aptos Narrow"/>
      <family val="2"/>
      <scheme val="minor"/>
    </font>
    <font>
      <sz val="10"/>
      <name val="Aptos Narrow"/>
      <family val="2"/>
      <scheme val="minor"/>
    </font>
    <font>
      <i/>
      <sz val="11"/>
      <color theme="1"/>
      <name val="Aptos Narrow"/>
      <family val="2"/>
      <scheme val="minor"/>
    </font>
  </fonts>
  <fills count="12">
    <fill>
      <patternFill patternType="none"/>
    </fill>
    <fill>
      <patternFill patternType="gray125"/>
    </fill>
    <fill>
      <patternFill patternType="solid">
        <fgColor theme="3" tint="0.749992370372631"/>
        <bgColor indexed="64"/>
      </patternFill>
    </fill>
    <fill>
      <patternFill patternType="solid">
        <fgColor theme="3" tint="9.9978637043366805E-2"/>
        <bgColor indexed="64"/>
      </patternFill>
    </fill>
    <fill>
      <patternFill patternType="solid">
        <fgColor theme="1"/>
        <bgColor indexed="64"/>
      </patternFill>
    </fill>
    <fill>
      <patternFill patternType="solid">
        <fgColor theme="4"/>
        <bgColor indexed="64"/>
      </patternFill>
    </fill>
    <fill>
      <patternFill patternType="solid">
        <fgColor theme="3" tint="0.249977111117893"/>
        <bgColor indexed="64"/>
      </patternFill>
    </fill>
    <fill>
      <patternFill patternType="solid">
        <fgColor theme="6" tint="0.39997558519241921"/>
        <bgColor indexed="64"/>
      </patternFill>
    </fill>
    <fill>
      <patternFill patternType="solid">
        <fgColor rgb="FFFFD757"/>
        <bgColor indexed="64"/>
      </patternFill>
    </fill>
    <fill>
      <patternFill patternType="solid">
        <fgColor rgb="FFF89792"/>
        <bgColor indexed="64"/>
      </patternFill>
    </fill>
    <fill>
      <patternFill patternType="solid">
        <fgColor theme="0" tint="-0.34998626667073579"/>
        <bgColor indexed="64"/>
      </patternFill>
    </fill>
    <fill>
      <patternFill patternType="solid">
        <fgColor theme="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rgb="FFD9E1F2"/>
      </bottom>
      <diagonal/>
    </border>
  </borders>
  <cellStyleXfs count="2">
    <xf numFmtId="0" fontId="0" fillId="0" borderId="0"/>
    <xf numFmtId="0" fontId="3" fillId="0" borderId="0"/>
  </cellStyleXfs>
  <cellXfs count="56">
    <xf numFmtId="0" fontId="0" fillId="0" borderId="0" xfId="0"/>
    <xf numFmtId="0" fontId="0" fillId="0" borderId="1" xfId="0" applyBorder="1"/>
    <xf numFmtId="0" fontId="0" fillId="0" borderId="1" xfId="0" applyBorder="1" applyAlignment="1">
      <alignment wrapText="1"/>
    </xf>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center"/>
    </xf>
    <xf numFmtId="0" fontId="0" fillId="0" borderId="2" xfId="0" applyBorder="1" applyAlignment="1">
      <alignment horizontal="center" vertical="center"/>
    </xf>
    <xf numFmtId="0" fontId="2" fillId="2" borderId="2" xfId="0" applyFont="1" applyFill="1" applyBorder="1" applyAlignment="1">
      <alignment horizontal="center" vertical="center" wrapText="1"/>
    </xf>
    <xf numFmtId="0" fontId="0" fillId="0" borderId="2" xfId="0" applyBorder="1" applyAlignment="1">
      <alignment horizontal="center" vertical="center" wrapText="1"/>
    </xf>
    <xf numFmtId="0" fontId="2" fillId="2" borderId="3" xfId="0" applyFont="1" applyFill="1" applyBorder="1" applyAlignment="1">
      <alignment horizontal="center"/>
    </xf>
    <xf numFmtId="0" fontId="0" fillId="0" borderId="3" xfId="0" applyBorder="1"/>
    <xf numFmtId="0" fontId="4" fillId="3" borderId="4"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xf>
    <xf numFmtId="0" fontId="0" fillId="0" borderId="7" xfId="0" applyBorder="1" applyAlignment="1">
      <alignment horizontal="center" vertical="center" wrapText="1"/>
    </xf>
    <xf numFmtId="0" fontId="0" fillId="0" borderId="8" xfId="0" applyBorder="1" applyAlignment="1">
      <alignment horizontal="left" vertical="center" wrapText="1"/>
    </xf>
    <xf numFmtId="0" fontId="0" fillId="0" borderId="8" xfId="0" applyBorder="1" applyAlignment="1">
      <alignment vertical="center" wrapText="1"/>
    </xf>
    <xf numFmtId="0" fontId="0" fillId="0" borderId="3"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6" fillId="5" borderId="1" xfId="1" applyFont="1" applyFill="1" applyBorder="1" applyAlignment="1">
      <alignment horizontal="center" wrapText="1"/>
    </xf>
    <xf numFmtId="0" fontId="7" fillId="7" borderId="1" xfId="1" applyFont="1" applyFill="1" applyBorder="1" applyAlignment="1">
      <alignment horizontal="center" vertical="center" wrapText="1" shrinkToFit="1"/>
    </xf>
    <xf numFmtId="0" fontId="8" fillId="0" borderId="1" xfId="1" applyFont="1" applyBorder="1" applyAlignment="1">
      <alignment horizontal="center" vertical="center" wrapText="1"/>
    </xf>
    <xf numFmtId="0" fontId="7" fillId="0" borderId="1" xfId="0" applyFont="1" applyBorder="1" applyAlignment="1">
      <alignment horizontal="center" vertical="center"/>
    </xf>
    <xf numFmtId="0" fontId="7" fillId="8" borderId="1" xfId="1" applyFont="1" applyFill="1" applyBorder="1" applyAlignment="1">
      <alignment horizontal="center" vertical="center" wrapText="1" shrinkToFit="1"/>
    </xf>
    <xf numFmtId="0" fontId="7" fillId="9" borderId="1" xfId="1" applyFont="1" applyFill="1" applyBorder="1" applyAlignment="1">
      <alignment horizontal="center" vertical="center" wrapText="1" shrinkToFit="1"/>
    </xf>
    <xf numFmtId="0" fontId="7" fillId="10" borderId="1" xfId="1" applyFont="1" applyFill="1" applyBorder="1" applyAlignment="1">
      <alignment horizontal="center" vertical="center" wrapText="1" shrinkToFit="1"/>
    </xf>
    <xf numFmtId="0" fontId="9"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top" wrapText="1"/>
    </xf>
    <xf numFmtId="10" fontId="7" fillId="0" borderId="1" xfId="1" applyNumberFormat="1" applyFont="1" applyBorder="1" applyAlignment="1">
      <alignment horizontal="center" vertical="center" wrapText="1"/>
    </xf>
    <xf numFmtId="0" fontId="6" fillId="5" borderId="3" xfId="1" applyFont="1" applyFill="1" applyBorder="1" applyAlignment="1">
      <alignment horizontal="center" wrapText="1"/>
    </xf>
    <xf numFmtId="0" fontId="6" fillId="5" borderId="2" xfId="1" applyFont="1" applyFill="1" applyBorder="1" applyAlignment="1">
      <alignment horizontal="center" wrapText="1"/>
    </xf>
    <xf numFmtId="0" fontId="7" fillId="0" borderId="1" xfId="0" applyFont="1" applyBorder="1" applyAlignment="1">
      <alignment horizontal="center" vertical="center"/>
    </xf>
    <xf numFmtId="0" fontId="1" fillId="6" borderId="0" xfId="0" applyFont="1" applyFill="1" applyAlignment="1">
      <alignment horizontal="center" vertical="center"/>
    </xf>
    <xf numFmtId="0" fontId="6" fillId="6" borderId="0" xfId="0" applyFont="1" applyFill="1" applyAlignment="1">
      <alignment horizontal="center" vertical="center" wrapText="1"/>
    </xf>
    <xf numFmtId="0" fontId="6" fillId="6" borderId="0" xfId="0" applyFont="1" applyFill="1" applyAlignment="1">
      <alignment horizontal="center" vertical="center"/>
    </xf>
    <xf numFmtId="0" fontId="1" fillId="6" borderId="0" xfId="0" applyFont="1" applyFill="1" applyAlignment="1">
      <alignment horizontal="center" vertical="center" wrapText="1"/>
    </xf>
    <xf numFmtId="0" fontId="1" fillId="4" borderId="0" xfId="0" applyFont="1" applyFill="1" applyAlignment="1">
      <alignment horizontal="center" vertical="center"/>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0" fontId="1" fillId="4" borderId="0" xfId="0" applyFont="1" applyFill="1" applyAlignment="1">
      <alignment horizontal="center" vertical="center" wrapText="1"/>
    </xf>
    <xf numFmtId="0" fontId="1" fillId="5" borderId="0" xfId="0" applyFont="1" applyFill="1" applyAlignment="1">
      <alignment horizontal="center" vertical="center"/>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0" fontId="1" fillId="5" borderId="0" xfId="0" applyFont="1" applyFill="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11" borderId="1" xfId="0" applyFont="1" applyFill="1" applyBorder="1" applyAlignment="1">
      <alignment horizontal="center"/>
    </xf>
  </cellXfs>
  <cellStyles count="2">
    <cellStyle name="Excel Built-in Normal" xfId="1" xr:uid="{498EE5BC-53C4-48B5-8CAE-8F13341ED86D}"/>
    <cellStyle name="Normal" xfId="0" builtinId="0"/>
  </cellStyles>
  <dxfs count="358">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fill>
        <patternFill>
          <bgColor rgb="FF92D050"/>
        </patternFill>
      </fill>
    </dxf>
    <dxf>
      <fill>
        <patternFill>
          <bgColor rgb="FFFFFF00"/>
        </patternFill>
      </fill>
    </dxf>
    <dxf>
      <fill>
        <patternFill>
          <bgColor rgb="FFFF0000"/>
        </patternFill>
      </fill>
    </dxf>
    <dxf>
      <fill>
        <patternFill>
          <bgColor theme="0" tint="-0.14996795556505021"/>
        </patternFill>
      </fill>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Aptos Narrow"/>
        <family val="2"/>
        <scheme val="minor"/>
      </font>
      <fill>
        <patternFill patternType="solid">
          <fgColor indexed="64"/>
          <bgColor theme="3"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BR"/>
              <a:t>Status de</a:t>
            </a:r>
            <a:r>
              <a:rPr lang="pt-BR" baseline="0"/>
              <a:t> Controle SI</a:t>
            </a:r>
            <a:endParaRPr lang="pt-B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0.29022944006999124"/>
          <c:y val="0.17171296296296298"/>
          <c:w val="0.40287467191601051"/>
          <c:h val="0.6714577865266842"/>
        </c:manualLayout>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3B8-4C84-9905-8A11106EAFD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3B8-4C84-9905-8A11106EAFD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3B8-4C84-9905-8A11106EAFD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13B8-4C84-9905-8A11106EAFD3}"/>
              </c:ext>
            </c:extLst>
          </c:dPt>
          <c:cat>
            <c:strRef>
              <c:f>Métricas!$B$5:$B$8</c:f>
              <c:strCache>
                <c:ptCount val="4"/>
                <c:pt idx="0">
                  <c:v>Implementado</c:v>
                </c:pt>
                <c:pt idx="1">
                  <c:v>Parcialmente implementado</c:v>
                </c:pt>
                <c:pt idx="2">
                  <c:v>Não implementado</c:v>
                </c:pt>
                <c:pt idx="3">
                  <c:v>Não se aplica</c:v>
                </c:pt>
              </c:strCache>
            </c:strRef>
          </c:cat>
          <c:val>
            <c:numRef>
              <c:f>Métricas!$D$5:$D$8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DD22-4F62-B026-57A93BA313D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pt-BR"/>
              <a:t>Status</a:t>
            </a:r>
            <a:r>
              <a:rPr lang="pt-BR" baseline="0"/>
              <a:t> de Controle PD</a:t>
            </a:r>
            <a:endParaRPr lang="pt-B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FF7-4F41-9495-B57BB985272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4FF7-4F41-9495-B57BB985272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4FF7-4F41-9495-B57BB985272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4FF7-4F41-9495-B57BB9852724}"/>
              </c:ext>
            </c:extLst>
          </c:dPt>
          <c:cat>
            <c:strRef>
              <c:f>Métricas!$B$13:$B$16</c:f>
              <c:strCache>
                <c:ptCount val="4"/>
                <c:pt idx="0">
                  <c:v>Implementado</c:v>
                </c:pt>
                <c:pt idx="1">
                  <c:v>Parcialmente implementado</c:v>
                </c:pt>
                <c:pt idx="2">
                  <c:v>Não implementado</c:v>
                </c:pt>
                <c:pt idx="3">
                  <c:v>Não se aplica</c:v>
                </c:pt>
              </c:strCache>
            </c:strRef>
          </c:cat>
          <c:val>
            <c:numRef>
              <c:f>Métricas!$E$13:$E$16</c:f>
              <c:numCache>
                <c:formatCode>0.00%</c:formatCode>
                <c:ptCount val="4"/>
                <c:pt idx="0">
                  <c:v>0</c:v>
                </c:pt>
                <c:pt idx="1">
                  <c:v>0</c:v>
                </c:pt>
                <c:pt idx="2">
                  <c:v>0</c:v>
                </c:pt>
                <c:pt idx="3">
                  <c:v>0</c:v>
                </c:pt>
              </c:numCache>
            </c:numRef>
          </c:val>
          <c:extLst>
            <c:ext xmlns:c16="http://schemas.microsoft.com/office/drawing/2014/chart" uri="{C3380CC4-5D6E-409C-BE32-E72D297353CC}">
              <c16:uniqueId val="{00000000-2AB9-4045-9BAC-1A5EDED152E4}"/>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476250</xdr:colOff>
      <xdr:row>2</xdr:row>
      <xdr:rowOff>128587</xdr:rowOff>
    </xdr:from>
    <xdr:to>
      <xdr:col>14</xdr:col>
      <xdr:colOff>171450</xdr:colOff>
      <xdr:row>12</xdr:row>
      <xdr:rowOff>109537</xdr:rowOff>
    </xdr:to>
    <xdr:graphicFrame macro="">
      <xdr:nvGraphicFramePr>
        <xdr:cNvPr id="3" name="Gráfico 2">
          <a:extLst>
            <a:ext uri="{FF2B5EF4-FFF2-40B4-BE49-F238E27FC236}">
              <a16:creationId xmlns:a16="http://schemas.microsoft.com/office/drawing/2014/main" id="{B63617D5-653E-66AC-0185-771CC9DE74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504825</xdr:colOff>
      <xdr:row>13</xdr:row>
      <xdr:rowOff>242887</xdr:rowOff>
    </xdr:from>
    <xdr:to>
      <xdr:col>14</xdr:col>
      <xdr:colOff>200025</xdr:colOff>
      <xdr:row>25</xdr:row>
      <xdr:rowOff>52387</xdr:rowOff>
    </xdr:to>
    <xdr:graphicFrame macro="">
      <xdr:nvGraphicFramePr>
        <xdr:cNvPr id="4" name="Gráfico 3">
          <a:extLst>
            <a:ext uri="{FF2B5EF4-FFF2-40B4-BE49-F238E27FC236}">
              <a16:creationId xmlns:a16="http://schemas.microsoft.com/office/drawing/2014/main" id="{2171EFEC-BF30-0FD1-CD0F-B17074AB03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1E68BB-9EFF-403E-844D-B53186EC54FD}" name="tab_a5" displayName="tab_a5" ref="B2:J40" totalsRowShown="0" headerRowDxfId="357" headerRowBorderDxfId="356" tableBorderDxfId="355" totalsRowBorderDxfId="354">
  <autoFilter ref="B2:J40" xr:uid="{121E68BB-9EFF-403E-844D-B53186EC54FD}"/>
  <tableColumns count="9">
    <tableColumn id="1" xr3:uid="{49BD5361-BA6B-433B-B8EE-E19A243325A3}" name="Seção" dataDxfId="353"/>
    <tableColumn id="2" xr3:uid="{551073A0-E76B-4126-A063-C3875F5D9F5D}" name="Descrição" dataDxfId="352"/>
    <tableColumn id="3" xr3:uid="{E8283145-7F78-4751-9266-1BB9C565CDC7}" name="Objetivo de controle" dataDxfId="351"/>
    <tableColumn id="9" xr3:uid="{5A929F16-5C56-41F6-90CD-BED312024DA3}" name="Sugestão de Implementar" dataDxfId="350"/>
    <tableColumn id="4" xr3:uid="{93AAEE1A-5DC2-49E8-98A5-E34B8CA2E88F}" name="Aplicabilidade" dataDxfId="349"/>
    <tableColumn id="5" xr3:uid="{CC6546E6-DD3C-401E-8A8F-3356B888C3B6}" name="Justificativa" dataDxfId="348"/>
    <tableColumn id="6" xr3:uid="{4C69A633-B831-4FA1-861B-8A943F5BD9D8}" name="Evidência" dataDxfId="347"/>
    <tableColumn id="7" xr3:uid="{42D157FC-BBE3-454A-BA05-3BEB156A37A6}" name="Responsável" dataDxfId="346"/>
    <tableColumn id="8" xr3:uid="{DC975DC1-18FF-4118-9AF3-D5E1CAF15DB3}" name="Status" dataDxfId="34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C6A8C7D-CC74-4BD0-AA15-31ACB72E4850}" name="tab_a6" displayName="tab_a6" ref="B2:J11" totalsRowShown="0" headerRowDxfId="344" headerRowBorderDxfId="343" tableBorderDxfId="342" totalsRowBorderDxfId="341">
  <autoFilter ref="B2:J11" xr:uid="{121E68BB-9EFF-403E-844D-B53186EC54FD}"/>
  <tableColumns count="9">
    <tableColumn id="1" xr3:uid="{2A84F6B0-E258-4DFE-922E-D76819F92B12}" name="Seção" dataDxfId="340"/>
    <tableColumn id="2" xr3:uid="{6C62F8EC-6D14-4EE9-88C7-CD81A4033DF2}" name="Descrição" dataDxfId="339"/>
    <tableColumn id="3" xr3:uid="{6ABAA4BD-D083-4163-AB30-575F1F10E22C}" name="Objetivo de controle" dataDxfId="338"/>
    <tableColumn id="9" xr3:uid="{5E7860F7-BA7E-4832-8A3A-673D2BC2738D}" name="Sugestões de Implementar" dataDxfId="337"/>
    <tableColumn id="4" xr3:uid="{B631C01C-8C57-40FE-AA29-819A0ED0494E}" name="Aplicabilidade" dataDxfId="336"/>
    <tableColumn id="5" xr3:uid="{4C84CF9C-E173-4EBD-819A-1518D60B2183}" name="Justificativa" dataDxfId="335"/>
    <tableColumn id="6" xr3:uid="{C14231D1-6CC4-49F2-B5AE-F919E4B90FFA}" name="Evidência" dataDxfId="334"/>
    <tableColumn id="7" xr3:uid="{077BB1DB-7923-474E-92EB-1C2F31FC0603}" name="Responsável" dataDxfId="333"/>
    <tableColumn id="8" xr3:uid="{5EE1BEF5-7A9C-48AC-9F6B-5111F3842354}" name="Status" dataDxfId="33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50E259-10F8-4EAB-AAA5-ACE3CDCF963D}" name="tab_a7" displayName="tab_a7" ref="B2:J17" totalsRowShown="0" headerRowDxfId="331" headerRowBorderDxfId="330" tableBorderDxfId="329" totalsRowBorderDxfId="328">
  <autoFilter ref="B2:J17" xr:uid="{121E68BB-9EFF-403E-844D-B53186EC54FD}"/>
  <tableColumns count="9">
    <tableColumn id="1" xr3:uid="{7BCF2CD6-0570-4BE9-8CDC-1D603F99BE6C}" name="Seção" dataDxfId="327"/>
    <tableColumn id="2" xr3:uid="{DE65A760-4A1F-4064-B51E-EFC5DE69928F}" name="Descrição" dataDxfId="326"/>
    <tableColumn id="3" xr3:uid="{F632E153-7D3B-404D-ABFF-6B3EDFEB1145}" name="Objetivo de controle" dataDxfId="325"/>
    <tableColumn id="9" xr3:uid="{702B9C0C-1ACE-4D13-B07E-830A635D35A3}" name="Sugestões de Implementar" dataDxfId="324"/>
    <tableColumn id="4" xr3:uid="{7DC1F23C-C560-4406-A206-417784B39179}" name="Aplicabilidade" dataDxfId="323"/>
    <tableColumn id="5" xr3:uid="{26371B7B-9256-4FD8-83FD-B82B8D1F3751}" name="Justificativa" dataDxfId="322"/>
    <tableColumn id="6" xr3:uid="{55A2EF42-9A8D-4B78-AA41-A4BBF2408610}" name="Evidência" dataDxfId="321"/>
    <tableColumn id="7" xr3:uid="{854506C9-D021-4BB2-9BE6-C0D8F7CF7BD0}" name="Responsável" dataDxfId="320"/>
    <tableColumn id="8" xr3:uid="{C6409718-A2C1-4CAE-B136-ED7DCEE75610}" name="Status" dataDxfId="31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0501CF0-5153-49C9-B126-7A11BC7D47ED}" name="tab_a8" displayName="tab_a8" ref="B2:J37" totalsRowShown="0" headerRowDxfId="318" headerRowBorderDxfId="317" tableBorderDxfId="316" totalsRowBorderDxfId="315">
  <autoFilter ref="B2:J37" xr:uid="{121E68BB-9EFF-403E-844D-B53186EC54FD}"/>
  <tableColumns count="9">
    <tableColumn id="1" xr3:uid="{A7D8525C-0C93-44C4-8FEC-F421C70DEA33}" name="Seção" dataDxfId="314"/>
    <tableColumn id="2" xr3:uid="{47468C41-92D7-448D-A81F-26CE3D8447C2}" name="Descrição" dataDxfId="313"/>
    <tableColumn id="3" xr3:uid="{CFD67429-A60F-47CD-A202-292A89C0B887}" name="Objetivo de controle" dataDxfId="312"/>
    <tableColumn id="9" xr3:uid="{62B7B8D9-B38B-4E59-8114-3335ED168E37}" name="Sugestão de Implementar" dataDxfId="311"/>
    <tableColumn id="4" xr3:uid="{AF62DB0F-6515-4E75-9AD3-7BC041E95DF2}" name="Aplicabilidade" dataDxfId="310"/>
    <tableColumn id="5" xr3:uid="{9911B6B6-4503-42C0-95B5-97DB196AD55A}" name="Justificativa" dataDxfId="309"/>
    <tableColumn id="6" xr3:uid="{6B79333F-F8D3-4ED0-B2C0-17A0C8600AF3}" name="Evidência" dataDxfId="308"/>
    <tableColumn id="7" xr3:uid="{7F6C51DC-DD26-4C59-9880-0885B84C3EC3}" name="Responsável" dataDxfId="307"/>
    <tableColumn id="8" xr3:uid="{3A5E3A42-3822-4753-9098-5891AB6C0783}" name="Status" dataDxfId="30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9933FA-74AF-4A62-BB85-6012086F891A}" name="tab_a722" displayName="tab_a722" ref="B2:K11" totalsRowShown="0" headerRowDxfId="305" headerRowBorderDxfId="304" tableBorderDxfId="303" totalsRowBorderDxfId="302">
  <autoFilter ref="B2:K11" xr:uid="{121E68BB-9EFF-403E-844D-B53186EC54FD}"/>
  <tableColumns count="10">
    <tableColumn id="1" xr3:uid="{1FD06A75-31F8-4954-A886-78770053CBAA}" name="Seção" dataDxfId="301"/>
    <tableColumn id="2" xr3:uid="{7B12200D-34F4-4D82-9811-0EBC7A779234}" name="Descrição" dataDxfId="300"/>
    <tableColumn id="3" xr3:uid="{93BFB63C-2436-48B3-BD7B-5C9610822D76}" name="Objetivo de controle" dataDxfId="299"/>
    <tableColumn id="9" xr3:uid="{89F004BC-4205-42D9-81F3-7624B6E66123}" name="LGPD" dataDxfId="298"/>
    <tableColumn id="10" xr3:uid="{B995D751-DB1E-4711-B152-78CA248212C9}" name="Sugestão de Implentar" dataDxfId="297"/>
    <tableColumn id="4" xr3:uid="{9646AE8D-5FA6-43E4-B4FC-D5B74D909E33}" name="Aplicabilidade" dataDxfId="296"/>
    <tableColumn id="5" xr3:uid="{8950B1EA-EC23-4AFD-949C-5785396E9C21}" name="Justificativa" dataDxfId="295"/>
    <tableColumn id="6" xr3:uid="{2F7B66FF-E9C6-49D8-98B2-04537EDB5811}" name="Evidência" dataDxfId="294"/>
    <tableColumn id="7" xr3:uid="{CF51315A-49E7-4546-87E0-390208919B9A}" name="Responsável" dataDxfId="293"/>
    <tableColumn id="8" xr3:uid="{8A3F6624-9D3B-416D-BA52-7CBDAAF4C0B8}" name="Status" dataDxfId="292"/>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4B62043-60CA-4665-8DF0-28E98E73BD9E}" name="tab_a72" displayName="tab_a72" ref="B2:I11" totalsRowShown="0" headerRowDxfId="291" headerRowBorderDxfId="290" tableBorderDxfId="289" totalsRowBorderDxfId="288">
  <autoFilter ref="B2:I11" xr:uid="{121E68BB-9EFF-403E-844D-B53186EC54FD}"/>
  <tableColumns count="8">
    <tableColumn id="1" xr3:uid="{C0402194-FC23-49EB-B95A-EAE5D23A674A}" name="Seção" dataDxfId="287"/>
    <tableColumn id="2" xr3:uid="{0C8D9C05-9256-4972-93A7-2B373EEC6BE8}" name="Descrição" dataDxfId="286"/>
    <tableColumn id="3" xr3:uid="{AAB6E669-352E-4936-82DA-AB8E24396219}" name="Objetivo de controle" dataDxfId="285"/>
    <tableColumn id="4" xr3:uid="{0BC526FD-66C2-4EB0-9A39-83FDC40DA399}" name="Aplicabilidade" dataDxfId="284"/>
    <tableColumn id="5" xr3:uid="{2B51C490-DBF4-4A5C-ADA5-6932F5980F56}" name="Justificativa" dataDxfId="283"/>
    <tableColumn id="6" xr3:uid="{7B24ADDD-9298-44BB-8C9B-8F9EB43A0432}" name="Evidência" dataDxfId="282"/>
    <tableColumn id="7" xr3:uid="{55BFB222-2869-4768-9FFF-CEA84DE1A1CF}" name="Responsável" dataDxfId="281"/>
    <tableColumn id="8" xr3:uid="{14B50713-E21B-4F9B-BC59-6630DBA18C9B}" name="Status" dataDxfId="28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B4E3DBB-18BB-4F77-9691-BE5C7D2005A0}" name="tab_a73" displayName="tab_a73" ref="B2:I13" totalsRowShown="0" headerRowDxfId="279" headerRowBorderDxfId="278" tableBorderDxfId="277" totalsRowBorderDxfId="276">
  <autoFilter ref="B2:I13" xr:uid="{121E68BB-9EFF-403E-844D-B53186EC54FD}"/>
  <tableColumns count="8">
    <tableColumn id="1" xr3:uid="{000B4BCF-F4E3-4639-98F1-DCC1DB272214}" name="Seção" dataDxfId="275"/>
    <tableColumn id="2" xr3:uid="{AF2ED0F2-1249-48B5-A065-BDA6135792C3}" name="Descrição" dataDxfId="274"/>
    <tableColumn id="3" xr3:uid="{101BF27A-0DB4-4615-B370-D29E25AA62C3}" name="Objetivo de controle" dataDxfId="273"/>
    <tableColumn id="4" xr3:uid="{383FECE8-2F12-46F4-AE29-B248F95EDDF0}" name="Aplicabilidade" dataDxfId="272"/>
    <tableColumn id="5" xr3:uid="{975A4CF4-C051-4FAE-A1DA-6D18C7540184}" name="Justificativa" dataDxfId="271"/>
    <tableColumn id="6" xr3:uid="{011596B9-5EE7-40E4-B247-04DE47117653}" name="Evidência" dataDxfId="270"/>
    <tableColumn id="7" xr3:uid="{08151174-560A-4DC6-AD93-D1DACFED03DF}" name="Responsável" dataDxfId="269"/>
    <tableColumn id="8" xr3:uid="{25BD3FD1-F8B7-4E8C-AE97-B3264D28BE16}" name="Status" dataDxfId="268"/>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6B52185-7CBC-4BAE-9BE0-C3670165EF68}" name="tab_a74" displayName="tab_a74" ref="B2:I12" totalsRowShown="0" headerRowDxfId="267" headerRowBorderDxfId="266" tableBorderDxfId="265" totalsRowBorderDxfId="264">
  <autoFilter ref="B2:I12" xr:uid="{121E68BB-9EFF-403E-844D-B53186EC54FD}"/>
  <tableColumns count="8">
    <tableColumn id="1" xr3:uid="{4690805C-3A75-4861-84EF-536FD30901DD}" name="Seção" dataDxfId="263"/>
    <tableColumn id="2" xr3:uid="{092ADA54-DFE6-4EAA-BB57-E3F61C1D8DF9}" name="Descrição" dataDxfId="262"/>
    <tableColumn id="3" xr3:uid="{38C24DAE-B0A5-41E3-BA5F-2CF3A3A9709A}" name="Objetivo de controle" dataDxfId="261"/>
    <tableColumn id="4" xr3:uid="{B1390C5A-F6F3-4CCA-B904-7AFAD5ED11F2}" name="Aplicabilidade" dataDxfId="260"/>
    <tableColumn id="5" xr3:uid="{C7990543-FAAE-4DF7-B4F4-1A237D1D8539}" name="Justificativa" dataDxfId="259"/>
    <tableColumn id="6" xr3:uid="{819C2D4C-3EF8-4C1D-84EC-AD6E193C8706}" name="Evidência" dataDxfId="258"/>
    <tableColumn id="7" xr3:uid="{92AC2BDD-022C-43D2-9B02-D699EFF9EFBB}" name="Responsável" dataDxfId="257"/>
    <tableColumn id="8" xr3:uid="{E06C1748-FC61-4A6B-913E-A4D04F821594}" name="Status" dataDxfId="256"/>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C0F8ECA-DF15-4433-BB75-0952F74A3E2E}" name="tab_a75" displayName="tab_a75" ref="B2:I7" totalsRowShown="0" headerRowDxfId="255" headerRowBorderDxfId="254" tableBorderDxfId="253" totalsRowBorderDxfId="252">
  <autoFilter ref="B2:I7" xr:uid="{121E68BB-9EFF-403E-844D-B53186EC54FD}"/>
  <tableColumns count="8">
    <tableColumn id="1" xr3:uid="{4CD41BB8-1278-41BD-8FD9-5050E4ACAC82}" name="Seção" dataDxfId="251"/>
    <tableColumn id="2" xr3:uid="{99FC7EC4-7CD1-43F4-B286-9AE1B1F8698B}" name="Descrição" dataDxfId="250"/>
    <tableColumn id="3" xr3:uid="{4905B6EF-673F-4345-9284-C513F2EFB123}" name="Objetivo de controle" dataDxfId="249"/>
    <tableColumn id="4" xr3:uid="{8FD61C2F-48CB-474D-89BF-1F01BAB786D5}" name="Aplicabilidade" dataDxfId="248"/>
    <tableColumn id="5" xr3:uid="{8E397976-02D8-48D8-9C05-9142922D4FFE}" name="Justificativa" dataDxfId="247"/>
    <tableColumn id="6" xr3:uid="{C068FF2F-5833-4029-98D8-C4424DDA788C}" name="Evidência" dataDxfId="246"/>
    <tableColumn id="7" xr3:uid="{AF965B22-2493-4D2E-B6AA-07D2C1CCBE43}" name="Responsável" dataDxfId="245"/>
    <tableColumn id="8" xr3:uid="{560E333B-2887-4B12-9DE6-D35C5B9AAE64}" name="Status" dataDxfId="244"/>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7D787B5-3B99-41BA-81C2-A0B0B8BED9D8}" name="tab_b82" displayName="tab_b82" ref="B2:I9" totalsRowShown="0" headerRowDxfId="243" headerRowBorderDxfId="242" tableBorderDxfId="241" totalsRowBorderDxfId="240">
  <autoFilter ref="B2:I9" xr:uid="{121E68BB-9EFF-403E-844D-B53186EC54FD}"/>
  <tableColumns count="8">
    <tableColumn id="1" xr3:uid="{E7173714-3C5C-48D8-B116-3E5EE4200240}" name="Seção" dataDxfId="239"/>
    <tableColumn id="2" xr3:uid="{3A34B13A-9A1E-442B-8319-D5520E2633F7}" name="Descrição" dataDxfId="238"/>
    <tableColumn id="3" xr3:uid="{48FCC581-9873-479B-98F1-B03A358C30FF}" name="Objetivo de controle" dataDxfId="237"/>
    <tableColumn id="4" xr3:uid="{1756D334-53E6-4F75-826A-BBFC149ACD3B}" name="Aplicabilidade" dataDxfId="236"/>
    <tableColumn id="5" xr3:uid="{E00F4305-C738-4007-A80A-90979F7C8926}" name="Justificativa" dataDxfId="235"/>
    <tableColumn id="6" xr3:uid="{DE336E87-88F2-4499-A028-D196342D2495}" name="Evidência" dataDxfId="234"/>
    <tableColumn id="7" xr3:uid="{FDCC8743-7AAB-45E1-B443-BA1A05C105AE}" name="Responsável" dataDxfId="233"/>
    <tableColumn id="8" xr3:uid="{746A5AD8-7698-47C2-880D-66F332600861}" name="Status" dataDxfId="232"/>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A76E961-0E7E-4AE3-8CAB-8CA6E10A1DB7}" name="tab_b83" displayName="tab_b83" ref="B2:I4" totalsRowShown="0" headerRowDxfId="231" headerRowBorderDxfId="230" tableBorderDxfId="229" totalsRowBorderDxfId="228">
  <autoFilter ref="B2:I4" xr:uid="{121E68BB-9EFF-403E-844D-B53186EC54FD}"/>
  <tableColumns count="8">
    <tableColumn id="1" xr3:uid="{F9F37DB6-2EB3-4803-BD9B-0A6DAD0D3F18}" name="Seção" dataDxfId="227"/>
    <tableColumn id="2" xr3:uid="{A0056217-D291-42BD-9B09-EF7BDAC70D49}" name="Descrição" dataDxfId="226"/>
    <tableColumn id="3" xr3:uid="{6459B875-C45C-4F9B-A6A2-91A32EF0685F}" name="Objetivo de controle" dataDxfId="225"/>
    <tableColumn id="4" xr3:uid="{DD85E399-041D-47F6-AE00-FCBAF5BF3687}" name="Aplicabilidade" dataDxfId="224"/>
    <tableColumn id="5" xr3:uid="{1326ACA6-5A74-4A77-8206-6D2E86529DEE}" name="Justificativa" dataDxfId="223"/>
    <tableColumn id="6" xr3:uid="{856BA7FB-BD54-4C87-B334-CA04E8703B6C}" name="Evidência" dataDxfId="222"/>
    <tableColumn id="7" xr3:uid="{EDAF8A9E-BDA4-4C54-AF84-CCD773FDA851}" name="Responsável" dataDxfId="221"/>
    <tableColumn id="8" xr3:uid="{F4BF0E53-C033-4329-AB4E-E3C3DFF1A753}" name="Status" dataDxfId="220"/>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ABFA751-C797-432B-8450-C9685F9A4E3F}" name="tab_b84" displayName="tab_b84" ref="B2:I6" totalsRowShown="0" headerRowDxfId="219" headerRowBorderDxfId="218" tableBorderDxfId="217" totalsRowBorderDxfId="216">
  <autoFilter ref="B2:I6" xr:uid="{121E68BB-9EFF-403E-844D-B53186EC54FD}"/>
  <tableColumns count="8">
    <tableColumn id="1" xr3:uid="{0EBBE901-09CC-4AC0-A3CD-6CFFCEADABD4}" name="Seção" dataDxfId="215"/>
    <tableColumn id="2" xr3:uid="{B214BA82-2550-4DE4-8E4D-7471DE81E992}" name="Descrição" dataDxfId="214"/>
    <tableColumn id="3" xr3:uid="{0C8422B8-BF2A-40E8-A532-4C848122E83C}" name="Objetivo de controle" dataDxfId="213"/>
    <tableColumn id="4" xr3:uid="{4426F316-A1C6-4A19-8C99-4D6BD09CCE43}" name="Aplicabilidade" dataDxfId="212"/>
    <tableColumn id="5" xr3:uid="{DB6EC76A-55FA-46FF-82BA-ED90A15F79FE}" name="Justificativa" dataDxfId="211"/>
    <tableColumn id="6" xr3:uid="{9FD326D9-ACEC-452E-AA81-4B5B7CDFC3AD}" name="Evidência" dataDxfId="210"/>
    <tableColumn id="7" xr3:uid="{7C5D905D-D27D-4715-BD0F-8A5157BF804C}" name="Responsável" dataDxfId="209"/>
    <tableColumn id="8" xr3:uid="{20DC2222-ACBD-4CA8-9A7D-6BE360219C56}" name="Status" dataDxfId="208"/>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4402EF6-3EC0-4332-83B3-75D0B015EC9A}" name="tab_b85" displayName="tab_b85" ref="B2:I11" totalsRowShown="0" headerRowDxfId="207" headerRowBorderDxfId="206" tableBorderDxfId="205" totalsRowBorderDxfId="204">
  <autoFilter ref="B2:I11" xr:uid="{121E68BB-9EFF-403E-844D-B53186EC54FD}"/>
  <tableColumns count="8">
    <tableColumn id="1" xr3:uid="{5D4A3E53-9BD7-4BD3-A28B-42BC417ECBC2}" name="Seção" dataDxfId="203"/>
    <tableColumn id="2" xr3:uid="{1E7E9C6C-11E0-48D0-855B-2900E449B8A0}" name="Descrição" dataDxfId="202"/>
    <tableColumn id="3" xr3:uid="{F0E896A4-7AB5-4FAC-B88A-000700D6CD87}" name="Objetivo de controle" dataDxfId="201"/>
    <tableColumn id="4" xr3:uid="{826D6A48-1975-4771-BFC7-A7AEE89F90BC}" name="Aplicabilidade" dataDxfId="200"/>
    <tableColumn id="5" xr3:uid="{E6457A25-0C84-45C0-8481-9B77A5BB91CD}" name="Justificativa" dataDxfId="199"/>
    <tableColumn id="6" xr3:uid="{259F357D-6350-4CF7-8B80-EA92F650AD40}" name="Evidência" dataDxfId="198"/>
    <tableColumn id="7" xr3:uid="{2916A245-9304-4AA0-976C-1059D4461E3D}" name="Responsável" dataDxfId="197"/>
    <tableColumn id="8" xr3:uid="{86DBE44A-637A-46D0-A308-8D1F6B1A8E30}" name="Status" dataDxfId="19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903E462-612C-402A-A232-D42CAB450B67}" name="tab_a7229" displayName="tab_a7229" ref="B2:K13" totalsRowShown="0" headerRowDxfId="195" headerRowBorderDxfId="194" tableBorderDxfId="193" totalsRowBorderDxfId="192">
  <autoFilter ref="B2:K13" xr:uid="{121E68BB-9EFF-403E-844D-B53186EC54FD}"/>
  <tableColumns count="10">
    <tableColumn id="1" xr3:uid="{4388015B-1EAE-415E-9264-20BBDA086D37}" name="Seção" dataDxfId="191"/>
    <tableColumn id="2" xr3:uid="{8E5EA2B4-FFA7-4989-84FC-004289DD8853}" name="Descrição" dataDxfId="190"/>
    <tableColumn id="3" xr3:uid="{9B923E2A-79BD-4525-AE9C-16EDE39AED4E}" name="Objetivo de controle" dataDxfId="189"/>
    <tableColumn id="9" xr3:uid="{218CDB38-B1E5-46E2-9234-A695913C907A}" name="LGPD" dataDxfId="188"/>
    <tableColumn id="10" xr3:uid="{221F13EC-7BF3-41FA-A1FD-084798AAD43F}" name="Sugestão de Implentar" dataDxfId="187"/>
    <tableColumn id="4" xr3:uid="{D074ABE3-50DE-4990-8C2D-7339527C0973}" name="Aplicabilidade" dataDxfId="186"/>
    <tableColumn id="5" xr3:uid="{B9187DE2-F9AC-4049-AF3C-BCCE8368CBE7}" name="Justificativa" dataDxfId="185"/>
    <tableColumn id="6" xr3:uid="{B8060D3C-DAB2-4376-926A-9A3E1EECA2BD}" name="Evidência" dataDxfId="184"/>
    <tableColumn id="7" xr3:uid="{24B45618-2BC8-4864-AEAF-D616465D526A}" name="Responsável" dataDxfId="183"/>
    <tableColumn id="8" xr3:uid="{1FA51986-593D-42B7-9E2E-9974B1163BF6}" name="Status" dataDxfId="182"/>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72023A8-61E0-4CD6-A4EB-AEC031181751}" name="tab_a722920" displayName="tab_a722920" ref="B2:K12" totalsRowShown="0" headerRowDxfId="181" headerRowBorderDxfId="180" tableBorderDxfId="179" totalsRowBorderDxfId="178">
  <autoFilter ref="B2:K12" xr:uid="{121E68BB-9EFF-403E-844D-B53186EC54FD}"/>
  <tableColumns count="10">
    <tableColumn id="1" xr3:uid="{C827B7C9-41C5-4F36-9E86-0F71EA6E263C}" name="Seção" dataDxfId="177"/>
    <tableColumn id="2" xr3:uid="{6FC974C4-B827-4104-B075-53E40F237EC3}" name="Descrição" dataDxfId="176"/>
    <tableColumn id="3" xr3:uid="{B3F656ED-651F-43B7-9B50-3D8719517C23}" name="Objetivo de controle" dataDxfId="175"/>
    <tableColumn id="9" xr3:uid="{E9811333-BA0D-498F-97FC-2182F94EF2EA}" name="LGPD" dataDxfId="174"/>
    <tableColumn id="10" xr3:uid="{162B4B94-B99B-446A-A260-8841E0E9C28D}" name="Sugestão de Implentar" dataDxfId="173"/>
    <tableColumn id="4" xr3:uid="{46C09D4F-0987-4F62-B0D3-EE8602A9A680}" name="Aplicabilidade" dataDxfId="172"/>
    <tableColumn id="5" xr3:uid="{EE8E7B2E-4A46-41F9-9A14-09F2710FFE39}" name="Justificativa" dataDxfId="171"/>
    <tableColumn id="6" xr3:uid="{CE8B97A9-422C-44E2-9296-F69C89D43391}" name="Evidência" dataDxfId="170"/>
    <tableColumn id="7" xr3:uid="{DEEB1E9A-0B2B-4CA1-918C-53AD92793CC3}" name="Responsável" dataDxfId="169"/>
    <tableColumn id="8" xr3:uid="{D28BB3AA-983C-41CF-92C1-044CA7E02195}" name="Status" dataDxfId="168"/>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7BE29C8-C2EA-4427-B356-3B5C53E56B92}" name="tab_a72292021" displayName="tab_a72292021" ref="B2:K7" totalsRowShown="0" headerRowDxfId="167" headerRowBorderDxfId="166" tableBorderDxfId="165" totalsRowBorderDxfId="164">
  <autoFilter ref="B2:K7" xr:uid="{121E68BB-9EFF-403E-844D-B53186EC54FD}"/>
  <tableColumns count="10">
    <tableColumn id="1" xr3:uid="{09175564-485A-4841-BA74-6B41638F5AD5}" name="Seção" dataDxfId="163"/>
    <tableColumn id="2" xr3:uid="{B8B05DCE-D5D1-4F2A-B584-9684B4A96A3B}" name="Descrição" dataDxfId="162"/>
    <tableColumn id="3" xr3:uid="{586E09CD-1903-4B71-9B6D-FA2C7E442D8B}" name="Objetivo de controle" dataDxfId="161"/>
    <tableColumn id="9" xr3:uid="{F0F67919-8B48-46FA-9FA5-E5D9935A52D4}" name="LGPD" dataDxfId="160"/>
    <tableColumn id="10" xr3:uid="{D2E3F9C1-083E-4C80-ADB2-D3B5FD38C450}" name="Sugestão de Implentar" dataDxfId="159"/>
    <tableColumn id="4" xr3:uid="{87AD95F8-8A18-44CA-B017-A9FDE6521696}" name="Aplicabilidade" dataDxfId="158"/>
    <tableColumn id="5" xr3:uid="{34622F78-74ED-4254-AA69-39E06EF243DD}" name="Justificativa" dataDxfId="157"/>
    <tableColumn id="6" xr3:uid="{686C23E7-4F89-432C-BB93-44388B9570C6}" name="Evidência" dataDxfId="156"/>
    <tableColumn id="7" xr3:uid="{932C34CD-6B93-470A-B10B-045544E801E5}" name="Responsável" dataDxfId="155"/>
    <tableColumn id="8" xr3:uid="{B36B72E4-1963-4848-A1BD-EC028A8AC955}" name="Status" dataDxfId="154"/>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2DD6070-27D0-444C-963D-38E0EE32450D}" name="tab_a7229202122" displayName="tab_a7229202122" ref="B2:K9" totalsRowShown="0" headerRowDxfId="153" headerRowBorderDxfId="152" tableBorderDxfId="151" totalsRowBorderDxfId="150">
  <autoFilter ref="B2:K9" xr:uid="{121E68BB-9EFF-403E-844D-B53186EC54FD}"/>
  <tableColumns count="10">
    <tableColumn id="1" xr3:uid="{19991DBC-1E3A-40A7-9587-1F00ABCC265F}" name="Seção" dataDxfId="149"/>
    <tableColumn id="2" xr3:uid="{AC2A7FA8-2906-4131-B422-F352C5443F1B}" name="Descrição" dataDxfId="148"/>
    <tableColumn id="3" xr3:uid="{1FC0C7B2-3846-4F45-B57D-BB615803E3B5}" name="Objetivo de controle" dataDxfId="147"/>
    <tableColumn id="9" xr3:uid="{C9E00C81-1D47-42E5-A4C4-DCD48709B3CA}" name="LGPD" dataDxfId="146"/>
    <tableColumn id="10" xr3:uid="{2D8FC36A-5C56-4E5B-93D1-104261D382F0}" name="Sugestão de Implentar" dataDxfId="145"/>
    <tableColumn id="4" xr3:uid="{64E47D7A-8DF2-46A9-8E75-B9C7BB375C44}" name="Aplicabilidade" dataDxfId="144"/>
    <tableColumn id="5" xr3:uid="{6E494551-47B9-4785-9D94-DBCCD440B8C5}" name="Justificativa" dataDxfId="143"/>
    <tableColumn id="6" xr3:uid="{1538BE0E-18F1-4AE2-8CEA-66E884738947}" name="Evidência" dataDxfId="142"/>
    <tableColumn id="7" xr3:uid="{2D7117F1-0986-462E-AF91-00D8AAB3A275}" name="Responsável" dataDxfId="141"/>
    <tableColumn id="8" xr3:uid="{A1D9AE56-8937-4C2B-8610-C631149A79EB}" name="Status" dataDxfId="140"/>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E219CB0-BF6B-4E5A-A7BC-7BE856677D8B}" name="tab_a722920212223" displayName="tab_a722920212223" ref="B2:K4" totalsRowShown="0" headerRowDxfId="139" headerRowBorderDxfId="138" tableBorderDxfId="137" totalsRowBorderDxfId="136">
  <autoFilter ref="B2:K4" xr:uid="{121E68BB-9EFF-403E-844D-B53186EC54FD}"/>
  <tableColumns count="10">
    <tableColumn id="1" xr3:uid="{7C9C1EA0-F238-4AC2-AA33-C76E02E1AE03}" name="Seção" dataDxfId="135"/>
    <tableColumn id="2" xr3:uid="{AFC45196-EA51-4FC8-BC72-66B4987B5E48}" name="Descrição" dataDxfId="134"/>
    <tableColumn id="3" xr3:uid="{F28C74BD-9C41-49B4-B93A-3E5D9ED558A8}" name="Objetivo de controle" dataDxfId="133"/>
    <tableColumn id="9" xr3:uid="{40999FB5-B600-4858-952E-D9EA44B3EF63}" name="LGPD" dataDxfId="132"/>
    <tableColumn id="10" xr3:uid="{3FAD7D75-D92D-4A94-835C-30C1DF65D5C8}" name="Sugestão de Implentar" dataDxfId="131"/>
    <tableColumn id="4" xr3:uid="{E35A5086-4726-4AA5-932D-9C7C18D7DCF0}" name="Aplicabilidade" dataDxfId="130"/>
    <tableColumn id="5" xr3:uid="{53BBBC49-F29C-41D6-8BC5-1960ACA3662C}" name="Justificativa" dataDxfId="129"/>
    <tableColumn id="6" xr3:uid="{0955F0F9-F2CD-4BCB-A747-665AD29FE63A}" name="Evidência" dataDxfId="128"/>
    <tableColumn id="7" xr3:uid="{E3A90CCE-EDFA-4D83-8393-4958ACF1E5C5}" name="Responsável" dataDxfId="127"/>
    <tableColumn id="8" xr3:uid="{34B12E67-D56F-44E7-8DFE-B8C983EBDBE8}" name="Status" dataDxfId="126"/>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6265B26-824B-4407-B741-313E6F6B9BB5}" name="tab_a72292021222324" displayName="tab_a72292021222324" ref="B2:K6" totalsRowShown="0" headerRowDxfId="125" headerRowBorderDxfId="124" tableBorderDxfId="123" totalsRowBorderDxfId="122">
  <autoFilter ref="B2:K6" xr:uid="{121E68BB-9EFF-403E-844D-B53186EC54FD}"/>
  <tableColumns count="10">
    <tableColumn id="1" xr3:uid="{0021AC93-59FF-4081-A440-C2F026D4ACCD}" name="Seção" dataDxfId="121"/>
    <tableColumn id="2" xr3:uid="{DF2651D3-88B5-4638-9A88-AF8423AE8BBA}" name="Descrição" dataDxfId="120"/>
    <tableColumn id="3" xr3:uid="{B5BAB13C-454D-49BB-A56C-FA19BABDCE95}" name="Objetivo de controle" dataDxfId="119"/>
    <tableColumn id="9" xr3:uid="{9D52D9CA-DA91-4EBA-9F8E-BD00AC684FE5}" name="LGPD" dataDxfId="118"/>
    <tableColumn id="10" xr3:uid="{E7D6A866-51AC-49A3-A301-D3199A3D5EAD}" name="Sugestão de Implentar" dataDxfId="117"/>
    <tableColumn id="4" xr3:uid="{EFD991C1-21DB-4EFF-8A90-0E010E5D59FE}" name="Aplicabilidade" dataDxfId="116"/>
    <tableColumn id="5" xr3:uid="{8812B8C4-4E31-4A21-890B-26080BD37534}" name="Justificativa" dataDxfId="115"/>
    <tableColumn id="6" xr3:uid="{3D24535A-BF09-4867-83B2-D2DC7AF55772}" name="Evidência" dataDxfId="114"/>
    <tableColumn id="7" xr3:uid="{4582A679-869F-4A26-88AD-37CAC6675779}" name="Responsável" dataDxfId="113"/>
    <tableColumn id="8" xr3:uid="{ADA2B942-1656-4C34-8B75-CA72892F60D1}" name="Status" dataDxfId="112"/>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8A10F74-DAD9-4D23-A9B6-9115975B81E1}" name="tab_a7229202122232425" displayName="tab_a7229202122232425" ref="B2:K11" totalsRowShown="0" headerRowDxfId="111" headerRowBorderDxfId="110" tableBorderDxfId="109" totalsRowBorderDxfId="108">
  <autoFilter ref="B2:K11" xr:uid="{121E68BB-9EFF-403E-844D-B53186EC54FD}"/>
  <tableColumns count="10">
    <tableColumn id="1" xr3:uid="{9FCDF65C-BDCD-4883-ACBF-DA05CC2E42CB}" name="Seção" dataDxfId="107"/>
    <tableColumn id="2" xr3:uid="{DC91BE60-1179-4C3E-A344-02C326D9D792}" name="Descrição" dataDxfId="106"/>
    <tableColumn id="3" xr3:uid="{99CD273D-01F3-4451-BC6E-C2005AEBD557}" name="Objetivo de controle" dataDxfId="105"/>
    <tableColumn id="9" xr3:uid="{F91CD29D-939E-4EE2-A413-2BF5DA711167}" name="LGPD" dataDxfId="104"/>
    <tableColumn id="10" xr3:uid="{154756C1-73B7-46D7-8847-95455BF3FD3D}" name="Sugestão de Implentar" dataDxfId="103"/>
    <tableColumn id="4" xr3:uid="{9329A049-4621-485F-A490-35EABC7DCC09}" name="Aplicabilidade" dataDxfId="102"/>
    <tableColumn id="5" xr3:uid="{04408762-4C29-4E8B-B732-41111183D345}" name="Justificativa" dataDxfId="101"/>
    <tableColumn id="6" xr3:uid="{785A6E67-DD60-4AF4-BFEB-51875F3B51BA}" name="Evidência" dataDxfId="100"/>
    <tableColumn id="7" xr3:uid="{ED1F99F1-F2B7-4C2D-9977-3772E07D56BA}" name="Responsável" dataDxfId="99"/>
    <tableColumn id="8" xr3:uid="{CB06919F-1756-469E-A0A0-80A9AD16B26D}" name="Status" dataDxfId="98"/>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C5BCA47-984F-4855-86FF-941751FD829C}" name="tab_a722920212223242526" displayName="tab_a722920212223242526" ref="B2:K32" totalsRowShown="0" headerRowDxfId="97" headerRowBorderDxfId="96" tableBorderDxfId="95" totalsRowBorderDxfId="94">
  <autoFilter ref="B2:K32" xr:uid="{121E68BB-9EFF-403E-844D-B53186EC54FD}"/>
  <tableColumns count="10">
    <tableColumn id="1" xr3:uid="{8E11206E-FE2E-4619-A666-37DE9F200AB2}" name="Seção" dataDxfId="93"/>
    <tableColumn id="2" xr3:uid="{A3F0FC82-8650-4166-8F4E-A86ECC476ACD}" name="Descrição" dataDxfId="92"/>
    <tableColumn id="3" xr3:uid="{C18ADFD3-8CF5-4AF6-A889-235EE211436A}" name="Objetivo de controle" dataDxfId="91"/>
    <tableColumn id="9" xr3:uid="{ED8C30AD-E70C-44E8-A79F-D3A37042C89C}" name="LGPD" dataDxfId="90"/>
    <tableColumn id="10" xr3:uid="{6C7DC516-5FEE-438E-A4E4-15C3C8C58951}" name="Sugestão de Implentar" dataDxfId="89"/>
    <tableColumn id="4" xr3:uid="{5E6D816D-1A24-4F47-A606-F9B0CBF3C342}" name="Aplicabilidade" dataDxfId="88"/>
    <tableColumn id="5" xr3:uid="{474B32D1-D1F0-4B1F-A820-E2163040B339}" name="Justificativa" dataDxfId="87"/>
    <tableColumn id="6" xr3:uid="{02E16D9B-B166-4C05-AA0B-1A57AE6E1E20}" name="Evidência" dataDxfId="86"/>
    <tableColumn id="7" xr3:uid="{363A484D-4F0D-4C7E-9602-8AEBB143B606}" name="Responsável" dataDxfId="85"/>
    <tableColumn id="8" xr3:uid="{D347C1A0-99F7-4D28-8801-E20862BB73E1}" name="Status" dataDxfId="84"/>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8C9B14E-937A-4F7A-BF15-D387C65AC6CF}" name="tab_apl" displayName="tab_apl" ref="A1:A3" totalsRowShown="0">
  <autoFilter ref="A1:A3" xr:uid="{98C9B14E-937A-4F7A-BF15-D387C65AC6CF}"/>
  <tableColumns count="1">
    <tableColumn id="1" xr3:uid="{4FF5B87D-7646-45B4-9418-A1A5ED7515A1}" name="Aplicabiliade"/>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B3839A-E207-4972-95D6-59CA279FE977}" name="tab_status" displayName="tab_status" ref="C1:C5" totalsRowShown="0">
  <autoFilter ref="C1:C5" xr:uid="{CDB3839A-E207-4972-95D6-59CA279FE977}"/>
  <tableColumns count="1">
    <tableColumn id="1" xr3:uid="{BFB03EDC-2157-49F0-BE59-6D989A1579B4}" name="Status"/>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14EDEE-9125-49A4-A98C-E15A12B9FB6C}" name="tb_csi" displayName="tb_csi" ref="E1:F5" totalsRowShown="0">
  <autoFilter ref="E1:F5" xr:uid="{4514EDEE-9125-49A4-A98C-E15A12B9FB6C}"/>
  <tableColumns count="2">
    <tableColumn id="1" xr3:uid="{2F6F44AA-D5B5-4D6B-9973-C1462593C1FA}" name="Controles SI"/>
    <tableColumn id="2" xr3:uid="{11F1E469-E142-42CF-AC07-C1F1E4A36080}" name="Qnt"/>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46BD3A-BFE6-406E-968E-FBC9E86C64A8}" name="tb_cpd" displayName="tb_cpd" ref="H1:I9" totalsRowShown="0">
  <autoFilter ref="H1:I9" xr:uid="{0046BD3A-BFE6-406E-968E-FBC9E86C64A8}"/>
  <tableColumns count="2">
    <tableColumn id="1" xr3:uid="{6D2D9083-169C-4005-BA86-7B35ED19A077}" name="Controls PD"/>
    <tableColumn id="2" xr3:uid="{4E6CCC03-6A30-4E01-B7F0-A89EBE0B34B5}" name="Qnt"/>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table" Target="../tables/table22.xml"/><Relationship Id="rId4" Type="http://schemas.openxmlformats.org/officeDocument/2006/relationships/table" Target="../tables/table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1B940-BC56-498D-9177-1C8AED1A2AE9}">
  <sheetPr>
    <tabColor theme="9"/>
  </sheetPr>
  <dimension ref="B1:X17"/>
  <sheetViews>
    <sheetView tabSelected="1" workbookViewId="0">
      <selection activeCell="B2" sqref="B2"/>
    </sheetView>
  </sheetViews>
  <sheetFormatPr defaultRowHeight="15" x14ac:dyDescent="0.25"/>
  <cols>
    <col min="2" max="2" width="16.85546875" customWidth="1"/>
    <col min="3" max="3" width="14" customWidth="1"/>
    <col min="4" max="4" width="9.5703125" customWidth="1"/>
  </cols>
  <sheetData>
    <row r="1" spans="2:24" x14ac:dyDescent="0.25">
      <c r="B1" s="52"/>
      <c r="C1" s="52"/>
      <c r="D1" s="52"/>
      <c r="E1" s="52"/>
      <c r="F1" s="52"/>
      <c r="G1" s="52"/>
      <c r="H1" s="52"/>
      <c r="I1" s="52"/>
      <c r="J1" s="52"/>
      <c r="K1" s="52"/>
      <c r="L1" s="52"/>
      <c r="M1" s="52"/>
      <c r="N1" s="52"/>
      <c r="O1" s="52"/>
    </row>
    <row r="3" spans="2:24" x14ac:dyDescent="0.25">
      <c r="B3" s="55" t="s">
        <v>906</v>
      </c>
      <c r="C3" s="55"/>
      <c r="D3" s="55"/>
      <c r="E3" s="55"/>
    </row>
    <row r="4" spans="2:24" ht="18.75" x14ac:dyDescent="0.3">
      <c r="B4" s="26" t="s">
        <v>7</v>
      </c>
      <c r="C4" s="26" t="s">
        <v>464</v>
      </c>
      <c r="D4" s="37" t="s">
        <v>475</v>
      </c>
      <c r="E4" s="38"/>
      <c r="U4" s="53" t="s">
        <v>907</v>
      </c>
      <c r="V4" s="54"/>
      <c r="W4" s="54"/>
      <c r="X4" s="54"/>
    </row>
    <row r="5" spans="2:24" ht="24" x14ac:dyDescent="0.25">
      <c r="B5" s="27" t="s">
        <v>298</v>
      </c>
      <c r="C5" s="28" t="s">
        <v>465</v>
      </c>
      <c r="D5" s="29">
        <f>COUNTIF('A5'!$J$4:$J$40,"Implementado")+COUNTIF('A6'!$J$4:$J$11,"Implementado")+COUNTIF('A7'!$J$4:$J$17,"Implementado")+COUNTIF('A8'!$J$4:$J$37,"Implementado")</f>
        <v>0</v>
      </c>
      <c r="E5" s="36">
        <f>IFERROR(D5/SUM(COUNTA('A5'!$B$4:$B$40),COUNTA('A6'!$B$4:$B$11),COUNTA('A7'!$B$4:$B$17),COUNTA('A8'!$B$4:$B$37)),0)</f>
        <v>0</v>
      </c>
      <c r="U5" s="54"/>
      <c r="V5" s="54"/>
      <c r="W5" s="54"/>
      <c r="X5" s="54"/>
    </row>
    <row r="6" spans="2:24" ht="36" x14ac:dyDescent="0.25">
      <c r="B6" s="30" t="s">
        <v>466</v>
      </c>
      <c r="C6" s="28" t="s">
        <v>467</v>
      </c>
      <c r="D6" s="29">
        <f>COUNTIF('A5'!$J$4:$J$40,"Parcialmente implementado")+COUNTIF('A6'!$J$4:$J$11,"Parcialmente implementado")+COUNTIF('A7'!$J$4:$J$17,"Parcialmente implementado")+COUNTIF('A8'!$J$4:$J$37,"Parcialmente implementado")</f>
        <v>0</v>
      </c>
      <c r="E6" s="36">
        <f>IFERROR(D6/SUM(COUNTA('A5'!$B$4:$B$40),COUNTA('A6'!$B$4:$B$11),COUNTA('A7'!$B$4:$B$17),COUNTA('A8'!$B$4:$B$37)),0)</f>
        <v>0</v>
      </c>
      <c r="U6" s="54"/>
      <c r="V6" s="54"/>
      <c r="W6" s="54"/>
      <c r="X6" s="54"/>
    </row>
    <row r="7" spans="2:24" ht="36" x14ac:dyDescent="0.25">
      <c r="B7" s="31" t="s">
        <v>468</v>
      </c>
      <c r="C7" s="28" t="s">
        <v>469</v>
      </c>
      <c r="D7" s="29">
        <f>COUNTIF('A5'!$J$4:$J$40,"Não implementado")+COUNTIF('A6'!$J$4:$J$11,"Não implementado")+COUNTIF('A7'!$J$4:$J$17,"Não implementado")+COUNTIF('A8'!$J$4:$J$37,"Não implementado")</f>
        <v>0</v>
      </c>
      <c r="E7" s="36">
        <f>IFERROR(D7/SUM(COUNTA('A5'!$B$4:$B$40),COUNTA('A6'!$B$4:$B$11),COUNTA('A7'!$B$4:$B$17),COUNTA('A8'!$B$4:$B$37)),0)</f>
        <v>0</v>
      </c>
      <c r="U7" s="54"/>
      <c r="V7" s="54"/>
      <c r="W7" s="54"/>
      <c r="X7" s="54"/>
    </row>
    <row r="8" spans="2:24" ht="24" x14ac:dyDescent="0.25">
      <c r="B8" s="32" t="s">
        <v>470</v>
      </c>
      <c r="C8" s="28" t="s">
        <v>471</v>
      </c>
      <c r="D8" s="29">
        <f>COUNTIF('A5'!$J$4:$J$40,"Não se aplica")+COUNTIF('A6'!$J$4:$J$11,"Não se aplica")+COUNTIF('A7'!$J$4:$J$17,"Não se aplica")+COUNTIF('A8'!$J$4:$J$37,"Não se aplica")</f>
        <v>0</v>
      </c>
      <c r="E8" s="36">
        <f>IFERROR(D8/SUM(COUNTA('A5'!$B$4:$B$40),COUNTA('A6'!$B$4:$B$11),COUNTA('A7'!$B$4:$B$17),COUNTA('A8'!$B$4:$B$37)),0)</f>
        <v>0</v>
      </c>
      <c r="U8" s="54"/>
      <c r="V8" s="54"/>
      <c r="W8" s="54"/>
      <c r="X8" s="54"/>
    </row>
    <row r="9" spans="2:24" x14ac:dyDescent="0.25">
      <c r="B9" s="39" t="s">
        <v>472</v>
      </c>
      <c r="C9" s="39"/>
      <c r="D9" s="29">
        <f>COUNTA('A5'!$J$4:$J$40)+COUNTA('A6'!$J$4:$J$11)+COUNTA('A7'!$J$4:$J$17)+COUNTA('A8'!$J$4:$J$37)</f>
        <v>0</v>
      </c>
      <c r="E9" s="36">
        <f>SUM(E5,E6*50%)</f>
        <v>0</v>
      </c>
      <c r="U9" s="54"/>
      <c r="V9" s="54"/>
      <c r="W9" s="54"/>
      <c r="X9" s="54"/>
    </row>
    <row r="10" spans="2:24" x14ac:dyDescent="0.25">
      <c r="B10" s="33"/>
      <c r="C10" s="33"/>
      <c r="D10" s="33"/>
      <c r="E10" s="33"/>
      <c r="U10" s="54"/>
      <c r="V10" s="54"/>
      <c r="W10" s="54"/>
      <c r="X10" s="54"/>
    </row>
    <row r="11" spans="2:24" x14ac:dyDescent="0.25">
      <c r="B11" s="55" t="s">
        <v>905</v>
      </c>
      <c r="C11" s="55"/>
      <c r="D11" s="55"/>
      <c r="E11" s="55"/>
      <c r="U11" s="54"/>
      <c r="V11" s="54"/>
      <c r="W11" s="54"/>
      <c r="X11" s="54"/>
    </row>
    <row r="12" spans="2:24" ht="18.75" x14ac:dyDescent="0.3">
      <c r="B12" s="26" t="s">
        <v>7</v>
      </c>
      <c r="C12" s="26" t="s">
        <v>464</v>
      </c>
      <c r="D12" s="37" t="s">
        <v>476</v>
      </c>
      <c r="E12" s="38"/>
      <c r="U12" s="54"/>
      <c r="V12" s="54"/>
      <c r="W12" s="54"/>
      <c r="X12" s="54"/>
    </row>
    <row r="13" spans="2:24" ht="24" x14ac:dyDescent="0.25">
      <c r="B13" s="27" t="s">
        <v>298</v>
      </c>
      <c r="C13" s="28" t="s">
        <v>465</v>
      </c>
      <c r="D13" s="29">
        <f>COUNTIF('A12'!$K$4:$K$11,"Implementado")+COUNTIF('A13'!$K$4:$K$13,"Implementado")+COUNTIF('A14'!$K$4:$K$12,"Implementado")+COUNTIF('A15'!$K$4:$K$7,"Implementado")+COUNTIF('A22'!$K$4:$K$9,"Implementado")+COUNTIF('A23'!$K$4:$K$4,"Implementado")+COUNTIF('A24'!$K$4:$K$6,"Implementado")+COUNTIF('A25'!$K$4:$K$11,"Implementado")+COUNTIF('A3'!$K$4:$K$32,"Implementado")</f>
        <v>0</v>
      </c>
      <c r="E13" s="36">
        <f>IFERROR(D13/SUM(COUNTA('A12'!$B$4:$B$11),COUNTA('A13'!$B$4:$B$13),COUNTA('A14'!$B$4:$B$12),COUNTA('A15'!$B$4:$B$7),COUNTA('A22'!$B$4:$B$9),COUNTA('A23'!$B$4:$B$4),COUNTA('A24'!$B$4:$B$6),COUNTA('A25'!$B$4:$B$11),COUNTA('A3'!$B$4:$B$32)),0)</f>
        <v>0</v>
      </c>
      <c r="U13" s="54"/>
      <c r="V13" s="54"/>
      <c r="W13" s="54"/>
      <c r="X13" s="54"/>
    </row>
    <row r="14" spans="2:24" ht="36" x14ac:dyDescent="0.25">
      <c r="B14" s="30" t="s">
        <v>466</v>
      </c>
      <c r="C14" s="28" t="s">
        <v>467</v>
      </c>
      <c r="D14" s="29">
        <f>COUNTIF('A12'!$K$4:$K$11,"Parcialmente implementado")+COUNTIF('A13'!$K$4:$K$13,"Parcialmente implementado")+COUNTIF('A14'!$K$4:$K$12,"Parcialmente implementado")+COUNTIF('A15'!$K$4:$K$7,"Parcialmente implementado")+COUNTIF('A22'!$K$4:$K$9,"Parcialmente implementado")+COUNTIF('A23'!$K$4:$K$4,"Parcialmente implementado")+COUNTIF('A24'!$K$4:$K$6,"Parcialmente implementado")+COUNTIF('A25'!$K$4:$K$11,"Parcialmente implementado")+COUNTIF('A3'!$K$4:$K$32,"Parcialmente implementado")</f>
        <v>0</v>
      </c>
      <c r="E14" s="36">
        <f>IFERROR(D14/SUM(COUNTA('A12'!$B$4:$B$11),COUNTA('A13'!$B$4:$B$13),COUNTA('A14'!$B$4:$B$12),COUNTA('A15'!$B$4:$B$7),COUNTA('A22'!$B$4:$B$9),COUNTA('A23'!$B$4:$B$4),COUNTA('A24'!$B$4:$B$6),COUNTA('A25'!$B$4:$B$11),COUNTA('A3'!$B$4:$B$32)),0)</f>
        <v>0</v>
      </c>
      <c r="U14" s="54"/>
      <c r="V14" s="54"/>
      <c r="W14" s="54"/>
      <c r="X14" s="54"/>
    </row>
    <row r="15" spans="2:24" ht="36" x14ac:dyDescent="0.25">
      <c r="B15" s="31" t="s">
        <v>468</v>
      </c>
      <c r="C15" s="28" t="s">
        <v>469</v>
      </c>
      <c r="D15" s="29">
        <f>COUNTIF('A12'!$K$4:$K$11,"Não implementado")+COUNTIF('A13'!$K$4:$K$13,"Não implementado")+COUNTIF('A14'!$K$4:$K$12,"Não implementado")+COUNTIF('A15'!$K$4:$K$7,"Não implementado")+COUNTIF('A22'!$K$4:$K$9,"Não implementado")+COUNTIF('A23'!$K$4:$K$4,"Não implementado")+COUNTIF('A24'!$K$4:$K$6,"Não implementado")+COUNTIF('A25'!$K$4:$K$11,"Não implementado")+COUNTIF('A3'!$K$4:$K$32,"Não implementado")</f>
        <v>0</v>
      </c>
      <c r="E15" s="36">
        <f>IFERROR(D16/SUM(COUNTA('A12'!$B$4:$B$11),COUNTA('A13'!$B$4:$B$13),COUNTA('A14'!$B$4:$B$12),COUNTA('A15'!$B$4:$B$7),COUNTA('A22'!$B$4:$B$9),COUNTA('A23'!$B$4:$B$4),COUNTA('A24'!$B$4:$B$6),COUNTA('A25'!$B$4:$B$11),COUNTA('A3'!$B$4:$B$32)),0)</f>
        <v>0</v>
      </c>
    </row>
    <row r="16" spans="2:24" ht="24" x14ac:dyDescent="0.25">
      <c r="B16" s="32" t="s">
        <v>470</v>
      </c>
      <c r="C16" s="28" t="s">
        <v>471</v>
      </c>
      <c r="D16" s="29">
        <f>COUNTIF('A12'!$K$4:$K$11,"Não se aplica")+COUNTIF('A13'!$K$4:$K$13,"Não se aplica")+COUNTIF('A14'!$K$4:$K$12,"Não se aplica")+COUNTIF('A15'!$K$4:$K$7,"Não se aplica")+COUNTIF('A22'!$K$4:$K$9,"Não se aplica")+COUNTIF('A23'!$K$4:$K$4,"Não se aplica")+COUNTIF('A24'!$K$4:$K$6,"Não se aplica")+COUNTIF('A25'!$K$4:$K$11,"Não se aplica")+COUNTIF('A3'!$K$4:$K$32,"Não se aplica")</f>
        <v>0</v>
      </c>
      <c r="E16" s="36">
        <f>IFERROR(D16/(COUNTA('A12'!A:A)+COUNTA('A13'!A:A)+COUNTA('A14'!A:A)+COUNTA('A15'!A:A)+COUNTA('A22'!A:A)+COUNTA('A23'!A:A)+COUNTA('A24'!A:A)+COUNTA('A25'!A:A)+COUNTA('A3'!A:A)-9),0)</f>
        <v>0</v>
      </c>
    </row>
    <row r="17" spans="2:5" x14ac:dyDescent="0.25">
      <c r="B17" s="39" t="s">
        <v>472</v>
      </c>
      <c r="C17" s="39"/>
      <c r="D17" s="29">
        <f>COUNTA('A12'!$K$4:$K$11)+COUNTA('A13'!$K$4:$K$13)+COUNTA('A14'!$K$4:$K$12)+COUNTA('A15'!$K$4:$K$7)+COUNTA('A22'!$K$4:$K$9)+COUNTA('A23'!$K$4:$K$4)+COUNTA('A24'!$K$4:$K$6)+COUNTA('A25'!$K$4:$K$11)+COUNTA('A3'!$K$4:$K$32)</f>
        <v>0</v>
      </c>
      <c r="E17" s="36">
        <f>SUM(E13,E14*50%)</f>
        <v>0</v>
      </c>
    </row>
  </sheetData>
  <mergeCells count="8">
    <mergeCell ref="U4:X14"/>
    <mergeCell ref="B3:E3"/>
    <mergeCell ref="B11:E11"/>
    <mergeCell ref="D4:E4"/>
    <mergeCell ref="B9:C9"/>
    <mergeCell ref="D12:E12"/>
    <mergeCell ref="B17:C17"/>
    <mergeCell ref="B1:O1"/>
  </mergeCells>
  <dataValidations count="1">
    <dataValidation operator="equal" allowBlank="1" showInputMessage="1" showErrorMessage="1" promptTitle="Select Control Scope" sqref="B5 B13" xr:uid="{8CF5FA94-AE95-4F65-BABE-88662B46DF36}">
      <formula1>0</formula1>
      <formula2>0</formula2>
    </dataValidation>
  </dataValidation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5DDE5-9C22-4E3F-A234-1E2B8A8C2A9E}">
  <sheetPr>
    <tabColor rgb="FF00B0F0"/>
    <pageSetUpPr fitToPage="1"/>
  </sheetPr>
  <dimension ref="B1:J40"/>
  <sheetViews>
    <sheetView topLeftCell="D1" zoomScaleNormal="100" workbookViewId="0">
      <selection activeCell="I1" sqref="I1:J1"/>
    </sheetView>
  </sheetViews>
  <sheetFormatPr defaultRowHeight="15" x14ac:dyDescent="0.25"/>
  <cols>
    <col min="2" max="2" width="11.42578125" bestFit="1" customWidth="1"/>
    <col min="3" max="3" width="63.140625" customWidth="1"/>
    <col min="4" max="5" width="61.7109375" customWidth="1"/>
    <col min="6" max="6" width="22.28515625" customWidth="1"/>
    <col min="7" max="7" width="62.85546875" customWidth="1"/>
    <col min="8" max="8" width="39.85546875" customWidth="1"/>
    <col min="9" max="9" width="25" customWidth="1"/>
    <col min="10" max="10" width="26.42578125" customWidth="1"/>
  </cols>
  <sheetData>
    <row r="1" spans="2:10" ht="42.75" customHeight="1" x14ac:dyDescent="0.25">
      <c r="B1" s="40" t="s">
        <v>521</v>
      </c>
      <c r="C1" s="40"/>
      <c r="D1" s="41" t="s">
        <v>463</v>
      </c>
      <c r="E1" s="41"/>
      <c r="F1" s="42"/>
      <c r="G1" s="42"/>
      <c r="H1" s="42"/>
      <c r="I1" s="43" t="s">
        <v>522</v>
      </c>
      <c r="J1" s="40"/>
    </row>
    <row r="2" spans="2:10" ht="15.75" x14ac:dyDescent="0.25">
      <c r="B2" s="15" t="s">
        <v>0</v>
      </c>
      <c r="C2" s="16" t="s">
        <v>1</v>
      </c>
      <c r="D2" s="16" t="s">
        <v>2</v>
      </c>
      <c r="E2" s="16" t="s">
        <v>810</v>
      </c>
      <c r="F2" s="16" t="s">
        <v>3</v>
      </c>
      <c r="G2" s="16" t="s">
        <v>4</v>
      </c>
      <c r="H2" s="16" t="s">
        <v>5</v>
      </c>
      <c r="I2" s="16" t="s">
        <v>6</v>
      </c>
      <c r="J2" s="17" t="s">
        <v>7</v>
      </c>
    </row>
    <row r="3" spans="2:10" x14ac:dyDescent="0.25">
      <c r="B3" s="9" t="s">
        <v>122</v>
      </c>
      <c r="C3" s="3" t="s">
        <v>123</v>
      </c>
      <c r="D3" s="3"/>
      <c r="E3" s="3"/>
      <c r="F3" s="3"/>
      <c r="G3" s="3"/>
      <c r="H3" s="3"/>
      <c r="I3" s="3"/>
      <c r="J3" s="13"/>
    </row>
    <row r="4" spans="2:10" ht="45" x14ac:dyDescent="0.25">
      <c r="B4" s="10" t="s">
        <v>8</v>
      </c>
      <c r="C4" s="6" t="s">
        <v>45</v>
      </c>
      <c r="D4" s="7" t="s">
        <v>82</v>
      </c>
      <c r="E4" s="35" t="s">
        <v>811</v>
      </c>
      <c r="F4" s="5"/>
      <c r="G4" s="24"/>
      <c r="H4" s="24"/>
      <c r="I4" s="5"/>
      <c r="J4" s="21"/>
    </row>
    <row r="5" spans="2:10" ht="45" x14ac:dyDescent="0.25">
      <c r="B5" s="10" t="s">
        <v>9</v>
      </c>
      <c r="C5" s="6" t="s">
        <v>46</v>
      </c>
      <c r="D5" s="7" t="s">
        <v>83</v>
      </c>
      <c r="E5" s="35" t="s">
        <v>812</v>
      </c>
      <c r="F5" s="5"/>
      <c r="G5" s="24"/>
      <c r="H5" s="24"/>
      <c r="I5" s="5"/>
      <c r="J5" s="21"/>
    </row>
    <row r="6" spans="2:10" ht="30" x14ac:dyDescent="0.25">
      <c r="B6" s="10" t="s">
        <v>10</v>
      </c>
      <c r="C6" s="6" t="s">
        <v>47</v>
      </c>
      <c r="D6" s="7" t="s">
        <v>84</v>
      </c>
      <c r="E6" s="35" t="s">
        <v>813</v>
      </c>
      <c r="F6" s="5"/>
      <c r="G6" s="24"/>
      <c r="H6" s="24"/>
      <c r="I6" s="5"/>
      <c r="J6" s="21"/>
    </row>
    <row r="7" spans="2:10" ht="60" x14ac:dyDescent="0.25">
      <c r="B7" s="10" t="s">
        <v>11</v>
      </c>
      <c r="C7" s="6" t="s">
        <v>48</v>
      </c>
      <c r="D7" s="7" t="s">
        <v>85</v>
      </c>
      <c r="E7" s="35" t="s">
        <v>814</v>
      </c>
      <c r="F7" s="5"/>
      <c r="G7" s="24"/>
      <c r="H7" s="24"/>
      <c r="I7" s="5"/>
      <c r="J7" s="21"/>
    </row>
    <row r="8" spans="2:10" ht="30" x14ac:dyDescent="0.25">
      <c r="B8" s="10" t="s">
        <v>12</v>
      </c>
      <c r="C8" s="6" t="s">
        <v>49</v>
      </c>
      <c r="D8" s="7" t="s">
        <v>86</v>
      </c>
      <c r="E8" s="35" t="s">
        <v>815</v>
      </c>
      <c r="F8" s="5"/>
      <c r="G8" s="24"/>
      <c r="H8" s="24"/>
      <c r="I8" s="5"/>
      <c r="J8" s="21"/>
    </row>
    <row r="9" spans="2:10" ht="45" x14ac:dyDescent="0.25">
      <c r="B9" s="10" t="s">
        <v>13</v>
      </c>
      <c r="C9" s="6" t="s">
        <v>50</v>
      </c>
      <c r="D9" s="7" t="s">
        <v>87</v>
      </c>
      <c r="E9" s="35" t="s">
        <v>816</v>
      </c>
      <c r="F9" s="5"/>
      <c r="G9" s="24"/>
      <c r="H9" s="24"/>
      <c r="I9" s="5"/>
      <c r="J9" s="21"/>
    </row>
    <row r="10" spans="2:10" ht="45" x14ac:dyDescent="0.25">
      <c r="B10" s="10" t="s">
        <v>14</v>
      </c>
      <c r="C10" s="6" t="s">
        <v>51</v>
      </c>
      <c r="D10" s="7" t="s">
        <v>88</v>
      </c>
      <c r="E10" s="35" t="s">
        <v>817</v>
      </c>
      <c r="F10" s="5"/>
      <c r="G10" s="24"/>
      <c r="H10" s="24"/>
      <c r="I10" s="5"/>
      <c r="J10" s="21"/>
    </row>
    <row r="11" spans="2:10" ht="30" x14ac:dyDescent="0.25">
      <c r="B11" s="10" t="s">
        <v>15</v>
      </c>
      <c r="C11" s="6" t="s">
        <v>52</v>
      </c>
      <c r="D11" s="7" t="s">
        <v>89</v>
      </c>
      <c r="E11" s="35" t="s">
        <v>818</v>
      </c>
      <c r="F11" s="5"/>
      <c r="G11" s="24"/>
      <c r="H11" s="24"/>
      <c r="I11" s="5"/>
      <c r="J11" s="21"/>
    </row>
    <row r="12" spans="2:10" ht="30" x14ac:dyDescent="0.25">
      <c r="B12" s="10" t="s">
        <v>16</v>
      </c>
      <c r="C12" s="6" t="s">
        <v>53</v>
      </c>
      <c r="D12" s="7" t="s">
        <v>90</v>
      </c>
      <c r="E12" s="35" t="s">
        <v>819</v>
      </c>
      <c r="F12" s="5"/>
      <c r="G12" s="24"/>
      <c r="H12" s="24"/>
      <c r="I12" s="5"/>
      <c r="J12" s="21"/>
    </row>
    <row r="13" spans="2:10" ht="45" x14ac:dyDescent="0.25">
      <c r="B13" s="10" t="s">
        <v>17</v>
      </c>
      <c r="C13" s="6" t="s">
        <v>54</v>
      </c>
      <c r="D13" s="7" t="s">
        <v>91</v>
      </c>
      <c r="E13" s="35" t="s">
        <v>820</v>
      </c>
      <c r="F13" s="5"/>
      <c r="G13" s="24"/>
      <c r="H13" s="24"/>
      <c r="I13" s="5"/>
      <c r="J13" s="21"/>
    </row>
    <row r="14" spans="2:10" ht="30" x14ac:dyDescent="0.25">
      <c r="B14" s="10" t="s">
        <v>18</v>
      </c>
      <c r="C14" s="6" t="s">
        <v>55</v>
      </c>
      <c r="D14" s="7" t="s">
        <v>92</v>
      </c>
      <c r="E14" s="35" t="s">
        <v>821</v>
      </c>
      <c r="F14" s="5"/>
      <c r="G14" s="24"/>
      <c r="H14" s="24"/>
      <c r="I14" s="5"/>
      <c r="J14" s="21"/>
    </row>
    <row r="15" spans="2:10" ht="60" x14ac:dyDescent="0.25">
      <c r="B15" s="10" t="s">
        <v>19</v>
      </c>
      <c r="C15" s="6" t="s">
        <v>56</v>
      </c>
      <c r="D15" s="7" t="s">
        <v>93</v>
      </c>
      <c r="E15" s="35" t="s">
        <v>822</v>
      </c>
      <c r="F15" s="5"/>
      <c r="G15" s="24"/>
      <c r="H15" s="24"/>
      <c r="I15" s="5"/>
      <c r="J15" s="21"/>
    </row>
    <row r="16" spans="2:10" ht="60" x14ac:dyDescent="0.25">
      <c r="B16" s="10" t="s">
        <v>20</v>
      </c>
      <c r="C16" s="6" t="s">
        <v>57</v>
      </c>
      <c r="D16" s="7" t="s">
        <v>94</v>
      </c>
      <c r="E16" s="35" t="s">
        <v>823</v>
      </c>
      <c r="F16" s="5"/>
      <c r="G16" s="24"/>
      <c r="H16" s="24"/>
      <c r="I16" s="5"/>
      <c r="J16" s="21"/>
    </row>
    <row r="17" spans="2:10" ht="60" x14ac:dyDescent="0.25">
      <c r="B17" s="10" t="s">
        <v>21</v>
      </c>
      <c r="C17" s="6" t="s">
        <v>58</v>
      </c>
      <c r="D17" s="7" t="s">
        <v>95</v>
      </c>
      <c r="E17" s="35" t="s">
        <v>824</v>
      </c>
      <c r="F17" s="5"/>
      <c r="G17" s="24"/>
      <c r="H17" s="24"/>
      <c r="I17" s="5"/>
      <c r="J17" s="21"/>
    </row>
    <row r="18" spans="2:10" ht="60" x14ac:dyDescent="0.25">
      <c r="B18" s="10" t="s">
        <v>22</v>
      </c>
      <c r="C18" s="6" t="s">
        <v>59</v>
      </c>
      <c r="D18" s="7" t="s">
        <v>96</v>
      </c>
      <c r="E18" s="35" t="s">
        <v>825</v>
      </c>
      <c r="F18" s="5"/>
      <c r="G18" s="24"/>
      <c r="H18" s="24"/>
      <c r="I18" s="5"/>
      <c r="J18" s="21"/>
    </row>
    <row r="19" spans="2:10" ht="30" x14ac:dyDescent="0.25">
      <c r="B19" s="10" t="s">
        <v>23</v>
      </c>
      <c r="C19" s="6" t="s">
        <v>60</v>
      </c>
      <c r="D19" s="7" t="s">
        <v>97</v>
      </c>
      <c r="E19" s="35" t="s">
        <v>826</v>
      </c>
      <c r="F19" s="5"/>
      <c r="G19" s="24"/>
      <c r="H19" s="24"/>
      <c r="I19" s="5"/>
      <c r="J19" s="21"/>
    </row>
    <row r="20" spans="2:10" ht="60" x14ac:dyDescent="0.25">
      <c r="B20" s="10" t="s">
        <v>24</v>
      </c>
      <c r="C20" s="6" t="s">
        <v>61</v>
      </c>
      <c r="D20" s="7" t="s">
        <v>98</v>
      </c>
      <c r="E20" s="35" t="s">
        <v>827</v>
      </c>
      <c r="F20" s="5"/>
      <c r="G20" s="24"/>
      <c r="H20" s="24"/>
      <c r="I20" s="5"/>
      <c r="J20" s="21"/>
    </row>
    <row r="21" spans="2:10" ht="60" x14ac:dyDescent="0.25">
      <c r="B21" s="10" t="s">
        <v>25</v>
      </c>
      <c r="C21" s="6" t="s">
        <v>62</v>
      </c>
      <c r="D21" s="7" t="s">
        <v>99</v>
      </c>
      <c r="E21" s="35" t="s">
        <v>828</v>
      </c>
      <c r="F21" s="5"/>
      <c r="G21" s="24"/>
      <c r="H21" s="24"/>
      <c r="I21" s="5"/>
      <c r="J21" s="21"/>
    </row>
    <row r="22" spans="2:10" ht="45" x14ac:dyDescent="0.25">
      <c r="B22" s="10" t="s">
        <v>26</v>
      </c>
      <c r="C22" s="6" t="s">
        <v>63</v>
      </c>
      <c r="D22" s="7" t="s">
        <v>100</v>
      </c>
      <c r="E22" s="35" t="s">
        <v>829</v>
      </c>
      <c r="F22" s="5"/>
      <c r="G22" s="24"/>
      <c r="H22" s="24"/>
      <c r="I22" s="5"/>
      <c r="J22" s="21"/>
    </row>
    <row r="23" spans="2:10" ht="45" x14ac:dyDescent="0.25">
      <c r="B23" s="10" t="s">
        <v>27</v>
      </c>
      <c r="C23" s="6" t="s">
        <v>64</v>
      </c>
      <c r="D23" s="7" t="s">
        <v>101</v>
      </c>
      <c r="E23" s="35" t="s">
        <v>830</v>
      </c>
      <c r="F23" s="5"/>
      <c r="G23" s="24"/>
      <c r="H23" s="24"/>
      <c r="I23" s="5"/>
      <c r="J23" s="21"/>
    </row>
    <row r="24" spans="2:10" ht="45" x14ac:dyDescent="0.25">
      <c r="B24" s="10" t="s">
        <v>28</v>
      </c>
      <c r="C24" s="6" t="s">
        <v>65</v>
      </c>
      <c r="D24" s="7" t="s">
        <v>102</v>
      </c>
      <c r="E24" s="35" t="s">
        <v>831</v>
      </c>
      <c r="F24" s="5"/>
      <c r="G24" s="24"/>
      <c r="H24" s="24"/>
      <c r="I24" s="5"/>
      <c r="J24" s="21"/>
    </row>
    <row r="25" spans="2:10" ht="45" x14ac:dyDescent="0.25">
      <c r="B25" s="10" t="s">
        <v>29</v>
      </c>
      <c r="C25" s="6" t="s">
        <v>66</v>
      </c>
      <c r="D25" s="7" t="s">
        <v>103</v>
      </c>
      <c r="E25" s="35" t="s">
        <v>832</v>
      </c>
      <c r="F25" s="5"/>
      <c r="G25" s="24"/>
      <c r="H25" s="24"/>
      <c r="I25" s="5"/>
      <c r="J25" s="21"/>
    </row>
    <row r="26" spans="2:10" ht="45" x14ac:dyDescent="0.25">
      <c r="B26" s="10" t="s">
        <v>30</v>
      </c>
      <c r="C26" s="6" t="s">
        <v>67</v>
      </c>
      <c r="D26" s="7" t="s">
        <v>104</v>
      </c>
      <c r="E26" s="35" t="s">
        <v>833</v>
      </c>
      <c r="F26" s="5"/>
      <c r="G26" s="24"/>
      <c r="H26" s="24"/>
      <c r="I26" s="5"/>
      <c r="J26" s="21"/>
    </row>
    <row r="27" spans="2:10" ht="60" x14ac:dyDescent="0.25">
      <c r="B27" s="10" t="s">
        <v>31</v>
      </c>
      <c r="C27" s="6" t="s">
        <v>68</v>
      </c>
      <c r="D27" s="7" t="s">
        <v>105</v>
      </c>
      <c r="E27" s="35" t="s">
        <v>834</v>
      </c>
      <c r="F27" s="5"/>
      <c r="G27" s="24"/>
      <c r="H27" s="24"/>
      <c r="I27" s="5"/>
      <c r="J27" s="21"/>
    </row>
    <row r="28" spans="2:10" ht="45" x14ac:dyDescent="0.25">
      <c r="B28" s="10" t="s">
        <v>32</v>
      </c>
      <c r="C28" s="6" t="s">
        <v>69</v>
      </c>
      <c r="D28" s="7" t="s">
        <v>106</v>
      </c>
      <c r="E28" s="35" t="s">
        <v>835</v>
      </c>
      <c r="F28" s="5"/>
      <c r="G28" s="24"/>
      <c r="H28" s="24"/>
      <c r="I28" s="5"/>
      <c r="J28" s="21"/>
    </row>
    <row r="29" spans="2:10" ht="30" x14ac:dyDescent="0.25">
      <c r="B29" s="10" t="s">
        <v>33</v>
      </c>
      <c r="C29" s="6" t="s">
        <v>70</v>
      </c>
      <c r="D29" s="7" t="s">
        <v>107</v>
      </c>
      <c r="E29" s="35" t="s">
        <v>836</v>
      </c>
      <c r="F29" s="5"/>
      <c r="G29" s="24"/>
      <c r="H29" s="24"/>
      <c r="I29" s="5"/>
      <c r="J29" s="21"/>
    </row>
    <row r="30" spans="2:10" ht="45" x14ac:dyDescent="0.25">
      <c r="B30" s="10" t="s">
        <v>34</v>
      </c>
      <c r="C30" s="6" t="s">
        <v>71</v>
      </c>
      <c r="D30" s="7" t="s">
        <v>108</v>
      </c>
      <c r="E30" s="35" t="s">
        <v>837</v>
      </c>
      <c r="F30" s="5"/>
      <c r="G30" s="24"/>
      <c r="H30" s="24"/>
      <c r="I30" s="5"/>
      <c r="J30" s="21"/>
    </row>
    <row r="31" spans="2:10" ht="45" x14ac:dyDescent="0.25">
      <c r="B31" s="10" t="s">
        <v>35</v>
      </c>
      <c r="C31" s="6" t="s">
        <v>72</v>
      </c>
      <c r="D31" s="7" t="s">
        <v>109</v>
      </c>
      <c r="E31" s="35" t="s">
        <v>838</v>
      </c>
      <c r="F31" s="5"/>
      <c r="G31" s="24"/>
      <c r="H31" s="24"/>
      <c r="I31" s="5"/>
      <c r="J31" s="21"/>
    </row>
    <row r="32" spans="2:10" ht="30" x14ac:dyDescent="0.25">
      <c r="B32" s="10" t="s">
        <v>36</v>
      </c>
      <c r="C32" s="6" t="s">
        <v>73</v>
      </c>
      <c r="D32" s="7" t="s">
        <v>110</v>
      </c>
      <c r="E32" s="35" t="s">
        <v>839</v>
      </c>
      <c r="F32" s="5"/>
      <c r="G32" s="24"/>
      <c r="H32" s="24"/>
      <c r="I32" s="5"/>
      <c r="J32" s="21"/>
    </row>
    <row r="33" spans="2:10" ht="45" x14ac:dyDescent="0.25">
      <c r="B33" s="10" t="s">
        <v>37</v>
      </c>
      <c r="C33" s="6" t="s">
        <v>74</v>
      </c>
      <c r="D33" s="7" t="s">
        <v>111</v>
      </c>
      <c r="E33" s="35" t="s">
        <v>840</v>
      </c>
      <c r="F33" s="5"/>
      <c r="G33" s="24"/>
      <c r="H33" s="24"/>
      <c r="I33" s="5"/>
      <c r="J33" s="21"/>
    </row>
    <row r="34" spans="2:10" ht="60" x14ac:dyDescent="0.25">
      <c r="B34" s="10" t="s">
        <v>38</v>
      </c>
      <c r="C34" s="6" t="s">
        <v>75</v>
      </c>
      <c r="D34" s="7" t="s">
        <v>112</v>
      </c>
      <c r="E34" s="35" t="s">
        <v>841</v>
      </c>
      <c r="F34" s="5"/>
      <c r="G34" s="24"/>
      <c r="H34" s="24"/>
      <c r="I34" s="5"/>
      <c r="J34" s="21"/>
    </row>
    <row r="35" spans="2:10" ht="30" x14ac:dyDescent="0.25">
      <c r="B35" s="10" t="s">
        <v>39</v>
      </c>
      <c r="C35" s="6" t="s">
        <v>76</v>
      </c>
      <c r="D35" s="7" t="s">
        <v>113</v>
      </c>
      <c r="E35" s="35" t="s">
        <v>842</v>
      </c>
      <c r="F35" s="5"/>
      <c r="G35" s="24"/>
      <c r="H35" s="24"/>
      <c r="I35" s="5"/>
      <c r="J35" s="21"/>
    </row>
    <row r="36" spans="2:10" ht="30" x14ac:dyDescent="0.25">
      <c r="B36" s="10" t="s">
        <v>40</v>
      </c>
      <c r="C36" s="6" t="s">
        <v>77</v>
      </c>
      <c r="D36" s="7" t="s">
        <v>114</v>
      </c>
      <c r="E36" s="35" t="s">
        <v>843</v>
      </c>
      <c r="F36" s="5"/>
      <c r="G36" s="24"/>
      <c r="H36" s="24"/>
      <c r="I36" s="5"/>
      <c r="J36" s="21"/>
    </row>
    <row r="37" spans="2:10" ht="45" x14ac:dyDescent="0.25">
      <c r="B37" s="10" t="s">
        <v>41</v>
      </c>
      <c r="C37" s="6" t="s">
        <v>78</v>
      </c>
      <c r="D37" s="7" t="s">
        <v>115</v>
      </c>
      <c r="E37" s="35" t="s">
        <v>844</v>
      </c>
      <c r="F37" s="5"/>
      <c r="G37" s="24"/>
      <c r="H37" s="24"/>
      <c r="I37" s="5"/>
      <c r="J37" s="21"/>
    </row>
    <row r="38" spans="2:10" ht="75" x14ac:dyDescent="0.25">
      <c r="B38" s="10" t="s">
        <v>42</v>
      </c>
      <c r="C38" s="6" t="s">
        <v>79</v>
      </c>
      <c r="D38" s="7" t="s">
        <v>116</v>
      </c>
      <c r="E38" s="35" t="s">
        <v>845</v>
      </c>
      <c r="F38" s="5"/>
      <c r="G38" s="24"/>
      <c r="H38" s="24"/>
      <c r="I38" s="5"/>
      <c r="J38" s="21"/>
    </row>
    <row r="39" spans="2:10" ht="45" x14ac:dyDescent="0.25">
      <c r="B39" s="10" t="s">
        <v>43</v>
      </c>
      <c r="C39" s="6" t="s">
        <v>80</v>
      </c>
      <c r="D39" s="7" t="s">
        <v>117</v>
      </c>
      <c r="E39" s="35" t="s">
        <v>846</v>
      </c>
      <c r="F39" s="5"/>
      <c r="G39" s="24"/>
      <c r="H39" s="24"/>
      <c r="I39" s="5"/>
      <c r="J39" s="21"/>
    </row>
    <row r="40" spans="2:10" ht="45" x14ac:dyDescent="0.25">
      <c r="B40" s="10" t="s">
        <v>44</v>
      </c>
      <c r="C40" s="6" t="s">
        <v>81</v>
      </c>
      <c r="D40" s="7" t="s">
        <v>118</v>
      </c>
      <c r="E40" s="35" t="s">
        <v>847</v>
      </c>
      <c r="F40" s="5"/>
      <c r="G40" s="24"/>
      <c r="H40" s="24"/>
      <c r="I40" s="5"/>
      <c r="J40" s="21"/>
    </row>
  </sheetData>
  <mergeCells count="3">
    <mergeCell ref="B1:C1"/>
    <mergeCell ref="D1:H1"/>
    <mergeCell ref="I1:J1"/>
  </mergeCells>
  <dataValidations count="2">
    <dataValidation type="list" allowBlank="1" showInputMessage="1" showErrorMessage="1" sqref="F3:F40" xr:uid="{CC608E2A-DF92-40DD-A52B-FF88DDC7EC21}">
      <formula1>INDIRECT("tab_apl")</formula1>
    </dataValidation>
    <dataValidation type="list" allowBlank="1" showInputMessage="1" showErrorMessage="1" sqref="J3:J40" xr:uid="{8333F816-9F58-4D4F-8E03-386C0C829E17}">
      <formula1>INDIRECT("tab_status")</formula1>
    </dataValidation>
  </dataValidations>
  <pageMargins left="0.25" right="0.25" top="0.75" bottom="0.75" header="0.3" footer="0.3"/>
  <pageSetup paperSize="9" scale="44" fitToHeight="0" orientation="landscape"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5" operator="containsText" id="{93E5DF51-E1B2-4AD8-8836-A60A7CF082F0}">
            <xm:f>NOT(ISERROR(SEARCH(DadosSelect!$C$5,J3)))</xm:f>
            <xm:f>DadosSelect!$C$5</xm:f>
            <x14:dxf>
              <fill>
                <patternFill>
                  <bgColor theme="0" tint="-0.14996795556505021"/>
                </patternFill>
              </fill>
            </x14:dxf>
          </x14:cfRule>
          <x14:cfRule type="containsText" priority="6" operator="containsText" id="{388341DB-2E09-4247-9AA9-997F910B7E5A}">
            <xm:f>NOT(ISERROR(SEARCH(DadosSelect!$C$4,J3)))</xm:f>
            <xm:f>DadosSelect!$C$4</xm:f>
            <x14:dxf>
              <fill>
                <patternFill>
                  <bgColor rgb="FFFF0000"/>
                </patternFill>
              </fill>
            </x14:dxf>
          </x14:cfRule>
          <x14:cfRule type="containsText" priority="7" operator="containsText" id="{8B07906E-C0EC-490E-B74E-478DE2634CBA}">
            <xm:f>NOT(ISERROR(SEARCH(DadosSelect!$C$3,J3)))</xm:f>
            <xm:f>DadosSelect!$C$3</xm:f>
            <x14:dxf>
              <fill>
                <patternFill>
                  <bgColor rgb="FFFFFF00"/>
                </patternFill>
              </fill>
            </x14:dxf>
          </x14:cfRule>
          <x14:cfRule type="containsText" priority="8" operator="containsText" id="{B2350D76-6A12-428E-8B42-680E75006034}">
            <xm:f>NOT(ISERROR(SEARCH(DadosSelect!$C$2,J3)))</xm:f>
            <xm:f>DadosSelect!$C$2</xm:f>
            <x14:dxf>
              <fill>
                <patternFill>
                  <bgColor rgb="FF92D050"/>
                </patternFill>
              </fill>
            </x14:dxf>
          </x14:cfRule>
          <xm:sqref>J3:J40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A675-894A-4F08-BA5C-DE657A6B33EA}">
  <sheetPr>
    <tabColor rgb="FF00B0F0"/>
  </sheetPr>
  <dimension ref="B1:J11"/>
  <sheetViews>
    <sheetView workbookViewId="0">
      <selection activeCell="E4" sqref="E4"/>
    </sheetView>
  </sheetViews>
  <sheetFormatPr defaultRowHeight="15" x14ac:dyDescent="0.25"/>
  <cols>
    <col min="2" max="2" width="11.42578125" bestFit="1" customWidth="1"/>
    <col min="3" max="3" width="63.140625" customWidth="1"/>
    <col min="4" max="5" width="61.7109375" customWidth="1"/>
    <col min="6" max="6" width="22.28515625" customWidth="1"/>
    <col min="7" max="7" width="62.85546875" customWidth="1"/>
    <col min="8" max="8" width="39.85546875" customWidth="1"/>
    <col min="9" max="9" width="25" customWidth="1"/>
    <col min="10" max="10" width="26.42578125" customWidth="1"/>
  </cols>
  <sheetData>
    <row r="1" spans="2:10" ht="49.5" customHeight="1" x14ac:dyDescent="0.25">
      <c r="B1" s="40" t="s">
        <v>521</v>
      </c>
      <c r="C1" s="40"/>
      <c r="D1" s="41" t="s">
        <v>463</v>
      </c>
      <c r="E1" s="41"/>
      <c r="F1" s="42"/>
      <c r="G1" s="42"/>
      <c r="H1" s="42"/>
      <c r="I1" s="43" t="s">
        <v>522</v>
      </c>
      <c r="J1" s="40"/>
    </row>
    <row r="2" spans="2:10" ht="15.75" x14ac:dyDescent="0.25">
      <c r="B2" s="15" t="s">
        <v>0</v>
      </c>
      <c r="C2" s="16" t="s">
        <v>1</v>
      </c>
      <c r="D2" s="16" t="s">
        <v>2</v>
      </c>
      <c r="E2" s="16" t="s">
        <v>848</v>
      </c>
      <c r="F2" s="16" t="s">
        <v>3</v>
      </c>
      <c r="G2" s="16" t="s">
        <v>4</v>
      </c>
      <c r="H2" s="16" t="s">
        <v>5</v>
      </c>
      <c r="I2" s="16" t="s">
        <v>6</v>
      </c>
      <c r="J2" s="17" t="s">
        <v>7</v>
      </c>
    </row>
    <row r="3" spans="2:10" x14ac:dyDescent="0.25">
      <c r="B3" s="11" t="s">
        <v>124</v>
      </c>
      <c r="C3" s="4" t="s">
        <v>125</v>
      </c>
      <c r="D3" s="4"/>
      <c r="E3" s="4"/>
      <c r="F3" s="3"/>
      <c r="G3" s="3"/>
      <c r="H3" s="3"/>
      <c r="I3" s="3"/>
      <c r="J3" s="13"/>
    </row>
    <row r="4" spans="2:10" ht="90" x14ac:dyDescent="0.25">
      <c r="B4" s="12" t="s">
        <v>126</v>
      </c>
      <c r="C4" s="6" t="s">
        <v>127</v>
      </c>
      <c r="D4" s="7" t="s">
        <v>128</v>
      </c>
      <c r="E4" s="35" t="s">
        <v>849</v>
      </c>
      <c r="F4" s="5"/>
      <c r="G4" s="24"/>
      <c r="H4" s="24"/>
      <c r="I4" s="5"/>
      <c r="J4" s="21"/>
    </row>
    <row r="5" spans="2:10" ht="30" x14ac:dyDescent="0.25">
      <c r="B5" s="12" t="s">
        <v>129</v>
      </c>
      <c r="C5" s="6" t="s">
        <v>130</v>
      </c>
      <c r="D5" s="7" t="s">
        <v>131</v>
      </c>
      <c r="E5" s="35" t="s">
        <v>850</v>
      </c>
      <c r="F5" s="5"/>
      <c r="G5" s="24"/>
      <c r="H5" s="24"/>
      <c r="I5" s="5"/>
      <c r="J5" s="21"/>
    </row>
    <row r="6" spans="2:10" ht="90" x14ac:dyDescent="0.25">
      <c r="B6" s="12" t="s">
        <v>132</v>
      </c>
      <c r="C6" s="6" t="s">
        <v>133</v>
      </c>
      <c r="D6" s="7" t="s">
        <v>134</v>
      </c>
      <c r="E6" s="35" t="s">
        <v>851</v>
      </c>
      <c r="F6" s="5"/>
      <c r="G6" s="24"/>
      <c r="H6" s="24"/>
      <c r="I6" s="5"/>
      <c r="J6" s="21"/>
    </row>
    <row r="7" spans="2:10" ht="60" x14ac:dyDescent="0.25">
      <c r="B7" s="12" t="s">
        <v>135</v>
      </c>
      <c r="C7" s="6" t="s">
        <v>136</v>
      </c>
      <c r="D7" s="7" t="s">
        <v>137</v>
      </c>
      <c r="E7" s="35" t="s">
        <v>852</v>
      </c>
      <c r="F7" s="5"/>
      <c r="G7" s="24"/>
      <c r="H7" s="24"/>
      <c r="I7" s="5"/>
      <c r="J7" s="21"/>
    </row>
    <row r="8" spans="2:10" ht="60" x14ac:dyDescent="0.25">
      <c r="B8" s="12" t="s">
        <v>138</v>
      </c>
      <c r="C8" s="6" t="s">
        <v>139</v>
      </c>
      <c r="D8" s="7" t="s">
        <v>140</v>
      </c>
      <c r="E8" s="35" t="s">
        <v>853</v>
      </c>
      <c r="F8" s="5"/>
      <c r="G8" s="24"/>
      <c r="H8" s="24"/>
      <c r="I8" s="5"/>
      <c r="J8" s="21"/>
    </row>
    <row r="9" spans="2:10" ht="75" x14ac:dyDescent="0.25">
      <c r="B9" s="12" t="s">
        <v>141</v>
      </c>
      <c r="C9" s="6" t="s">
        <v>142</v>
      </c>
      <c r="D9" s="7" t="s">
        <v>143</v>
      </c>
      <c r="E9" s="35" t="s">
        <v>854</v>
      </c>
      <c r="F9" s="5"/>
      <c r="G9" s="24"/>
      <c r="H9" s="24"/>
      <c r="I9" s="5"/>
      <c r="J9" s="21"/>
    </row>
    <row r="10" spans="2:10" ht="60" x14ac:dyDescent="0.25">
      <c r="B10" s="12" t="s">
        <v>144</v>
      </c>
      <c r="C10" s="6" t="s">
        <v>145</v>
      </c>
      <c r="D10" s="7" t="s">
        <v>146</v>
      </c>
      <c r="E10" s="35" t="s">
        <v>855</v>
      </c>
      <c r="F10" s="5"/>
      <c r="G10" s="24"/>
      <c r="H10" s="24"/>
      <c r="I10" s="5"/>
      <c r="J10" s="21"/>
    </row>
    <row r="11" spans="2:10" ht="45" x14ac:dyDescent="0.25">
      <c r="B11" s="12" t="s">
        <v>147</v>
      </c>
      <c r="C11" s="6" t="s">
        <v>148</v>
      </c>
      <c r="D11" s="7" t="s">
        <v>149</v>
      </c>
      <c r="E11" s="35" t="s">
        <v>856</v>
      </c>
      <c r="F11" s="5"/>
      <c r="G11" s="24"/>
      <c r="H11" s="24"/>
      <c r="I11" s="5"/>
      <c r="J11" s="21"/>
    </row>
  </sheetData>
  <mergeCells count="3">
    <mergeCell ref="B1:C1"/>
    <mergeCell ref="D1:H1"/>
    <mergeCell ref="I1:J1"/>
  </mergeCells>
  <dataValidations count="2">
    <dataValidation type="list" allowBlank="1" showInputMessage="1" showErrorMessage="1" sqref="F3:F11" xr:uid="{226240A4-F739-43F9-91DD-756FE813EC91}">
      <formula1>INDIRECT("tab_apl")</formula1>
    </dataValidation>
    <dataValidation type="list" allowBlank="1" showInputMessage="1" showErrorMessage="1" sqref="J3:J11" xr:uid="{6FAED8DD-6410-4CDB-884C-0595595E8568}">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9" operator="containsText" id="{1659962E-7DBD-4AEB-8A47-FADD1E8E2CF4}">
            <xm:f>NOT(ISERROR(SEARCH(DadosSelect!$C$5,J3)))</xm:f>
            <xm:f>DadosSelect!$C$5</xm:f>
            <x14:dxf>
              <fill>
                <patternFill>
                  <bgColor theme="0" tint="-0.14996795556505021"/>
                </patternFill>
              </fill>
            </x14:dxf>
          </x14:cfRule>
          <x14:cfRule type="containsText" priority="10" operator="containsText" id="{854B6518-EA05-4AD5-9644-F9B2415FCC32}">
            <xm:f>NOT(ISERROR(SEARCH(DadosSelect!$C$4,J3)))</xm:f>
            <xm:f>DadosSelect!$C$4</xm:f>
            <x14:dxf>
              <fill>
                <patternFill>
                  <bgColor rgb="FFFF0000"/>
                </patternFill>
              </fill>
            </x14:dxf>
          </x14:cfRule>
          <x14:cfRule type="containsText" priority="11" operator="containsText" id="{26E5384C-1A67-410A-874B-50F43333EE2F}">
            <xm:f>NOT(ISERROR(SEARCH(DadosSelect!$C$3,J3)))</xm:f>
            <xm:f>DadosSelect!$C$3</xm:f>
            <x14:dxf>
              <fill>
                <patternFill>
                  <bgColor rgb="FFFFFF00"/>
                </patternFill>
              </fill>
            </x14:dxf>
          </x14:cfRule>
          <x14:cfRule type="containsText" priority="12" operator="containsText" id="{E551B9C6-7AF2-4DAF-8FFB-81D0890B97A6}">
            <xm:f>NOT(ISERROR(SEARCH(DadosSelect!$C$2,J3)))</xm:f>
            <xm:f>DadosSelect!$C$2</xm:f>
            <x14:dxf>
              <fill>
                <patternFill>
                  <bgColor rgb="FF92D050"/>
                </patternFill>
              </fill>
            </x14:dxf>
          </x14:cfRule>
          <xm:sqref>J3:J11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84514-372A-4359-B77F-3151E277C530}">
  <sheetPr>
    <tabColor rgb="FF00B0F0"/>
  </sheetPr>
  <dimension ref="B1:J17"/>
  <sheetViews>
    <sheetView workbookViewId="0">
      <selection activeCell="E4" sqref="E4"/>
    </sheetView>
  </sheetViews>
  <sheetFormatPr defaultRowHeight="15" x14ac:dyDescent="0.25"/>
  <cols>
    <col min="2" max="2" width="11.42578125" bestFit="1" customWidth="1"/>
    <col min="3" max="3" width="63.140625" customWidth="1"/>
    <col min="4" max="5" width="61.7109375" customWidth="1"/>
    <col min="6" max="6" width="22.28515625" customWidth="1"/>
    <col min="7" max="7" width="62.85546875" customWidth="1"/>
    <col min="8" max="8" width="39.85546875" customWidth="1"/>
    <col min="9" max="9" width="25" customWidth="1"/>
    <col min="10" max="10" width="26.42578125" customWidth="1"/>
  </cols>
  <sheetData>
    <row r="1" spans="2:10" ht="54.75" customHeight="1" x14ac:dyDescent="0.25">
      <c r="B1" s="40" t="s">
        <v>521</v>
      </c>
      <c r="C1" s="40"/>
      <c r="D1" s="41" t="s">
        <v>463</v>
      </c>
      <c r="E1" s="41"/>
      <c r="F1" s="42"/>
      <c r="G1" s="42"/>
      <c r="H1" s="42"/>
      <c r="I1" s="43" t="s">
        <v>522</v>
      </c>
      <c r="J1" s="40"/>
    </row>
    <row r="2" spans="2:10" ht="15.75" x14ac:dyDescent="0.25">
      <c r="B2" s="15" t="s">
        <v>0</v>
      </c>
      <c r="C2" s="16" t="s">
        <v>1</v>
      </c>
      <c r="D2" s="16" t="s">
        <v>2</v>
      </c>
      <c r="E2" s="16" t="s">
        <v>848</v>
      </c>
      <c r="F2" s="16" t="s">
        <v>3</v>
      </c>
      <c r="G2" s="16" t="s">
        <v>4</v>
      </c>
      <c r="H2" s="16" t="s">
        <v>5</v>
      </c>
      <c r="I2" s="16" t="s">
        <v>6</v>
      </c>
      <c r="J2" s="17" t="s">
        <v>7</v>
      </c>
    </row>
    <row r="3" spans="2:10" x14ac:dyDescent="0.25">
      <c r="B3" s="11" t="s">
        <v>150</v>
      </c>
      <c r="C3" s="8" t="s">
        <v>151</v>
      </c>
      <c r="D3" s="4"/>
      <c r="E3" s="4"/>
      <c r="F3" s="3"/>
      <c r="G3" s="3"/>
      <c r="H3" s="3"/>
      <c r="I3" s="3"/>
      <c r="J3" s="13"/>
    </row>
    <row r="4" spans="2:10" ht="45" x14ac:dyDescent="0.25">
      <c r="B4" s="12" t="s">
        <v>152</v>
      </c>
      <c r="C4" s="6" t="s">
        <v>153</v>
      </c>
      <c r="D4" s="7" t="s">
        <v>154</v>
      </c>
      <c r="E4" s="35" t="s">
        <v>857</v>
      </c>
      <c r="F4" s="5"/>
      <c r="G4" s="24"/>
      <c r="H4" s="24"/>
      <c r="I4" s="5"/>
      <c r="J4" s="21"/>
    </row>
    <row r="5" spans="2:10" ht="30" x14ac:dyDescent="0.25">
      <c r="B5" s="12" t="s">
        <v>155</v>
      </c>
      <c r="C5" s="6" t="s">
        <v>156</v>
      </c>
      <c r="D5" s="7" t="s">
        <v>157</v>
      </c>
      <c r="E5" s="35" t="s">
        <v>858</v>
      </c>
      <c r="F5" s="5"/>
      <c r="G5" s="24"/>
      <c r="H5" s="24"/>
      <c r="I5" s="5"/>
      <c r="J5" s="21"/>
    </row>
    <row r="6" spans="2:10" ht="30" x14ac:dyDescent="0.25">
      <c r="B6" s="12" t="s">
        <v>158</v>
      </c>
      <c r="C6" s="6" t="s">
        <v>159</v>
      </c>
      <c r="D6" s="7" t="s">
        <v>160</v>
      </c>
      <c r="E6" s="35" t="s">
        <v>859</v>
      </c>
      <c r="F6" s="5"/>
      <c r="G6" s="24"/>
      <c r="H6" s="24"/>
      <c r="I6" s="5"/>
      <c r="J6" s="21"/>
    </row>
    <row r="7" spans="2:10" ht="30" x14ac:dyDescent="0.25">
      <c r="B7" s="12" t="s">
        <v>161</v>
      </c>
      <c r="C7" s="6" t="s">
        <v>162</v>
      </c>
      <c r="D7" s="7" t="s">
        <v>163</v>
      </c>
      <c r="E7" s="35" t="s">
        <v>860</v>
      </c>
      <c r="F7" s="5"/>
      <c r="G7" s="24"/>
      <c r="H7" s="24"/>
      <c r="I7" s="5"/>
      <c r="J7" s="21"/>
    </row>
    <row r="8" spans="2:10" ht="45" x14ac:dyDescent="0.25">
      <c r="B8" s="12" t="s">
        <v>164</v>
      </c>
      <c r="C8" s="6" t="s">
        <v>165</v>
      </c>
      <c r="D8" s="7" t="s">
        <v>166</v>
      </c>
      <c r="E8" s="35" t="s">
        <v>861</v>
      </c>
      <c r="F8" s="5"/>
      <c r="G8" s="24"/>
      <c r="H8" s="24"/>
      <c r="I8" s="5"/>
      <c r="J8" s="21"/>
    </row>
    <row r="9" spans="2:10" ht="30" x14ac:dyDescent="0.25">
      <c r="B9" s="12" t="s">
        <v>167</v>
      </c>
      <c r="C9" s="6" t="s">
        <v>168</v>
      </c>
      <c r="D9" s="7" t="s">
        <v>169</v>
      </c>
      <c r="E9" s="35" t="s">
        <v>862</v>
      </c>
      <c r="F9" s="5"/>
      <c r="G9" s="24"/>
      <c r="H9" s="24"/>
      <c r="I9" s="5"/>
      <c r="J9" s="21"/>
    </row>
    <row r="10" spans="2:10" ht="60" x14ac:dyDescent="0.25">
      <c r="B10" s="12" t="s">
        <v>170</v>
      </c>
      <c r="C10" s="6" t="s">
        <v>171</v>
      </c>
      <c r="D10" s="7" t="s">
        <v>172</v>
      </c>
      <c r="E10" s="35" t="s">
        <v>863</v>
      </c>
      <c r="F10" s="5"/>
      <c r="G10" s="24"/>
      <c r="H10" s="24"/>
      <c r="I10" s="5"/>
      <c r="J10" s="21"/>
    </row>
    <row r="11" spans="2:10" ht="30" x14ac:dyDescent="0.25">
      <c r="B11" s="12" t="s">
        <v>173</v>
      </c>
      <c r="C11" s="6" t="s">
        <v>174</v>
      </c>
      <c r="D11" s="7" t="s">
        <v>175</v>
      </c>
      <c r="E11" s="35" t="s">
        <v>864</v>
      </c>
      <c r="F11" s="5"/>
      <c r="G11" s="24"/>
      <c r="H11" s="24"/>
      <c r="I11" s="5"/>
      <c r="J11" s="21"/>
    </row>
    <row r="12" spans="2:10" ht="30" x14ac:dyDescent="0.25">
      <c r="B12" s="12" t="s">
        <v>176</v>
      </c>
      <c r="C12" s="6" t="s">
        <v>177</v>
      </c>
      <c r="D12" s="7" t="s">
        <v>178</v>
      </c>
      <c r="E12" s="35" t="s">
        <v>865</v>
      </c>
      <c r="F12" s="5"/>
      <c r="G12" s="24"/>
      <c r="H12" s="24"/>
      <c r="I12" s="5"/>
      <c r="J12" s="21"/>
    </row>
    <row r="13" spans="2:10" ht="60" x14ac:dyDescent="0.25">
      <c r="B13" s="12" t="s">
        <v>179</v>
      </c>
      <c r="C13" s="6" t="s">
        <v>180</v>
      </c>
      <c r="D13" s="7" t="s">
        <v>181</v>
      </c>
      <c r="E13" s="35" t="s">
        <v>866</v>
      </c>
      <c r="F13" s="5"/>
      <c r="G13" s="24"/>
      <c r="H13" s="24"/>
      <c r="I13" s="5"/>
      <c r="J13" s="21"/>
    </row>
    <row r="14" spans="2:10" ht="45" x14ac:dyDescent="0.25">
      <c r="B14" s="12" t="s">
        <v>182</v>
      </c>
      <c r="C14" s="6" t="s">
        <v>183</v>
      </c>
      <c r="D14" s="7" t="s">
        <v>184</v>
      </c>
      <c r="E14" s="35" t="s">
        <v>867</v>
      </c>
      <c r="F14" s="5"/>
      <c r="G14" s="24"/>
      <c r="H14" s="24"/>
      <c r="I14" s="5"/>
      <c r="J14" s="21"/>
    </row>
    <row r="15" spans="2:10" ht="45" x14ac:dyDescent="0.25">
      <c r="B15" s="12" t="s">
        <v>185</v>
      </c>
      <c r="C15" s="6" t="s">
        <v>186</v>
      </c>
      <c r="D15" s="7" t="s">
        <v>187</v>
      </c>
      <c r="E15" s="35" t="s">
        <v>868</v>
      </c>
      <c r="F15" s="5"/>
      <c r="G15" s="24"/>
      <c r="H15" s="24"/>
      <c r="I15" s="5"/>
      <c r="J15" s="21"/>
    </row>
    <row r="16" spans="2:10" ht="45" x14ac:dyDescent="0.25">
      <c r="B16" s="12" t="s">
        <v>188</v>
      </c>
      <c r="C16" s="6" t="s">
        <v>189</v>
      </c>
      <c r="D16" s="7" t="s">
        <v>190</v>
      </c>
      <c r="E16" s="35" t="s">
        <v>869</v>
      </c>
      <c r="F16" s="5"/>
      <c r="G16" s="24"/>
      <c r="H16" s="24"/>
      <c r="I16" s="5"/>
      <c r="J16" s="21"/>
    </row>
    <row r="17" spans="2:10" ht="75" x14ac:dyDescent="0.25">
      <c r="B17" s="12" t="s">
        <v>191</v>
      </c>
      <c r="C17" s="6" t="s">
        <v>192</v>
      </c>
      <c r="D17" s="7" t="s">
        <v>193</v>
      </c>
      <c r="E17" s="35" t="s">
        <v>870</v>
      </c>
      <c r="F17" s="5"/>
      <c r="G17" s="24"/>
      <c r="H17" s="24"/>
      <c r="I17" s="5"/>
      <c r="J17" s="21"/>
    </row>
  </sheetData>
  <mergeCells count="3">
    <mergeCell ref="B1:C1"/>
    <mergeCell ref="D1:H1"/>
    <mergeCell ref="I1:J1"/>
  </mergeCells>
  <dataValidations count="2">
    <dataValidation type="list" allowBlank="1" showInputMessage="1" showErrorMessage="1" sqref="F3:F17" xr:uid="{49600952-F85B-4D47-B29C-FA5D563E5332}">
      <formula1>INDIRECT("tab_apl")</formula1>
    </dataValidation>
    <dataValidation type="list" allowBlank="1" showInputMessage="1" showErrorMessage="1" sqref="J3:J17" xr:uid="{60AD7383-A5BA-44DF-8121-4722511A5DDE}">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id="{B8C35E6C-9591-473E-9BF8-EEE1E9312EC5}">
            <xm:f>NOT(ISERROR(SEARCH(DadosSelect!$C$5,J3)))</xm:f>
            <xm:f>DadosSelect!$C$5</xm:f>
            <x14:dxf>
              <fill>
                <patternFill>
                  <bgColor theme="0" tint="-0.14996795556505021"/>
                </patternFill>
              </fill>
            </x14:dxf>
          </x14:cfRule>
          <x14:cfRule type="containsText" priority="14" operator="containsText" id="{D3342B35-9DAE-4D7A-8BAB-EC80A59676F9}">
            <xm:f>NOT(ISERROR(SEARCH(DadosSelect!$C$4,J3)))</xm:f>
            <xm:f>DadosSelect!$C$4</xm:f>
            <x14:dxf>
              <fill>
                <patternFill>
                  <bgColor rgb="FFFF0000"/>
                </patternFill>
              </fill>
            </x14:dxf>
          </x14:cfRule>
          <x14:cfRule type="containsText" priority="15" operator="containsText" id="{7D4DD31C-FE67-4919-A60A-0CD6652176F4}">
            <xm:f>NOT(ISERROR(SEARCH(DadosSelect!$C$3,J3)))</xm:f>
            <xm:f>DadosSelect!$C$3</xm:f>
            <x14:dxf>
              <fill>
                <patternFill>
                  <bgColor rgb="FFFFFF00"/>
                </patternFill>
              </fill>
            </x14:dxf>
          </x14:cfRule>
          <x14:cfRule type="containsText" priority="16" operator="containsText" id="{C222454A-D2C1-4BCD-B2C7-B10DA4AD83F4}">
            <xm:f>NOT(ISERROR(SEARCH(DadosSelect!$C$2,J3)))</xm:f>
            <xm:f>DadosSelect!$C$2</xm:f>
            <x14:dxf>
              <fill>
                <patternFill>
                  <bgColor rgb="FF92D050"/>
                </patternFill>
              </fill>
            </x14:dxf>
          </x14:cfRule>
          <xm:sqref>J3:J17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F71C-B202-49FA-89E3-FA425ACF00F4}">
  <sheetPr>
    <tabColor rgb="FF00B0F0"/>
  </sheetPr>
  <dimension ref="B1:J37"/>
  <sheetViews>
    <sheetView workbookViewId="0">
      <selection activeCell="E6" sqref="E6"/>
    </sheetView>
  </sheetViews>
  <sheetFormatPr defaultRowHeight="15" x14ac:dyDescent="0.25"/>
  <cols>
    <col min="2" max="2" width="11.42578125" bestFit="1" customWidth="1"/>
    <col min="3" max="3" width="63.140625" customWidth="1"/>
    <col min="4" max="5" width="61.7109375" customWidth="1"/>
    <col min="6" max="6" width="22.28515625" customWidth="1"/>
    <col min="7" max="7" width="62.85546875" customWidth="1"/>
    <col min="8" max="8" width="39.85546875" customWidth="1"/>
    <col min="9" max="9" width="25" customWidth="1"/>
    <col min="10" max="10" width="26.42578125" customWidth="1"/>
  </cols>
  <sheetData>
    <row r="1" spans="2:10" ht="50.25" customHeight="1" x14ac:dyDescent="0.25">
      <c r="B1" s="40" t="s">
        <v>521</v>
      </c>
      <c r="C1" s="40"/>
      <c r="D1" s="41" t="s">
        <v>463</v>
      </c>
      <c r="E1" s="41"/>
      <c r="F1" s="42"/>
      <c r="G1" s="42"/>
      <c r="H1" s="42"/>
      <c r="I1" s="43" t="s">
        <v>522</v>
      </c>
      <c r="J1" s="40"/>
    </row>
    <row r="2" spans="2:10" ht="15.75" x14ac:dyDescent="0.25">
      <c r="B2" s="15" t="s">
        <v>0</v>
      </c>
      <c r="C2" s="16" t="s">
        <v>1</v>
      </c>
      <c r="D2" s="16" t="s">
        <v>2</v>
      </c>
      <c r="E2" s="16" t="s">
        <v>810</v>
      </c>
      <c r="F2" s="16" t="s">
        <v>3</v>
      </c>
      <c r="G2" s="16" t="s">
        <v>4</v>
      </c>
      <c r="H2" s="16" t="s">
        <v>5</v>
      </c>
      <c r="I2" s="16" t="s">
        <v>6</v>
      </c>
      <c r="J2" s="17" t="s">
        <v>7</v>
      </c>
    </row>
    <row r="3" spans="2:10" x14ac:dyDescent="0.25">
      <c r="B3" s="11" t="s">
        <v>194</v>
      </c>
      <c r="C3" s="8" t="s">
        <v>195</v>
      </c>
      <c r="D3" s="4"/>
      <c r="E3" s="4"/>
      <c r="F3" s="3"/>
      <c r="G3" s="3"/>
      <c r="H3" s="3"/>
      <c r="I3" s="3"/>
      <c r="J3" s="13"/>
    </row>
    <row r="4" spans="2:10" ht="30" x14ac:dyDescent="0.25">
      <c r="B4" s="12" t="s">
        <v>196</v>
      </c>
      <c r="C4" s="6" t="s">
        <v>197</v>
      </c>
      <c r="D4" s="7" t="s">
        <v>198</v>
      </c>
      <c r="E4" s="35" t="s">
        <v>871</v>
      </c>
      <c r="F4" s="5"/>
      <c r="G4" s="24"/>
      <c r="H4" s="24"/>
      <c r="I4" s="5"/>
      <c r="J4" s="21"/>
    </row>
    <row r="5" spans="2:10" ht="30" x14ac:dyDescent="0.25">
      <c r="B5" s="12" t="s">
        <v>199</v>
      </c>
      <c r="C5" s="6" t="s">
        <v>200</v>
      </c>
      <c r="D5" s="7" t="s">
        <v>201</v>
      </c>
      <c r="E5" s="35" t="s">
        <v>872</v>
      </c>
      <c r="F5" s="5"/>
      <c r="G5" s="24"/>
      <c r="H5" s="24"/>
      <c r="I5" s="5"/>
      <c r="J5" s="21"/>
    </row>
    <row r="6" spans="2:10" ht="45" x14ac:dyDescent="0.25">
      <c r="B6" s="12" t="s">
        <v>202</v>
      </c>
      <c r="C6" s="6" t="s">
        <v>203</v>
      </c>
      <c r="D6" s="7" t="s">
        <v>204</v>
      </c>
      <c r="E6" s="35" t="s">
        <v>873</v>
      </c>
      <c r="F6" s="5"/>
      <c r="G6" s="24"/>
      <c r="H6" s="24"/>
      <c r="I6" s="5"/>
      <c r="J6" s="21"/>
    </row>
    <row r="7" spans="2:10" ht="45" x14ac:dyDescent="0.25">
      <c r="B7" s="12" t="s">
        <v>205</v>
      </c>
      <c r="C7" s="6" t="s">
        <v>206</v>
      </c>
      <c r="D7" s="7" t="s">
        <v>207</v>
      </c>
      <c r="E7" s="35" t="s">
        <v>874</v>
      </c>
      <c r="F7" s="5"/>
      <c r="G7" s="24"/>
      <c r="H7" s="24"/>
      <c r="I7" s="5"/>
      <c r="J7" s="21"/>
    </row>
    <row r="8" spans="2:10" ht="45" x14ac:dyDescent="0.25">
      <c r="B8" s="12" t="s">
        <v>208</v>
      </c>
      <c r="C8" s="6" t="s">
        <v>209</v>
      </c>
      <c r="D8" s="7" t="s">
        <v>210</v>
      </c>
      <c r="E8" s="35" t="s">
        <v>875</v>
      </c>
      <c r="F8" s="5"/>
      <c r="G8" s="24"/>
      <c r="H8" s="24"/>
      <c r="I8" s="5"/>
      <c r="J8" s="21"/>
    </row>
    <row r="9" spans="2:10" ht="30" x14ac:dyDescent="0.25">
      <c r="B9" s="12" t="s">
        <v>211</v>
      </c>
      <c r="C9" s="6" t="s">
        <v>212</v>
      </c>
      <c r="D9" s="7" t="s">
        <v>213</v>
      </c>
      <c r="E9" s="35" t="s">
        <v>876</v>
      </c>
      <c r="F9" s="5"/>
      <c r="G9" s="24"/>
      <c r="H9" s="24"/>
      <c r="I9" s="5"/>
      <c r="J9" s="21"/>
    </row>
    <row r="10" spans="2:10" ht="30" x14ac:dyDescent="0.25">
      <c r="B10" s="12" t="s">
        <v>214</v>
      </c>
      <c r="C10" s="6" t="s">
        <v>215</v>
      </c>
      <c r="D10" s="7" t="s">
        <v>216</v>
      </c>
      <c r="E10" s="35" t="s">
        <v>877</v>
      </c>
      <c r="F10" s="5"/>
      <c r="G10" s="24"/>
      <c r="H10" s="24"/>
      <c r="I10" s="5"/>
      <c r="J10" s="21"/>
    </row>
    <row r="11" spans="2:10" ht="60" x14ac:dyDescent="0.25">
      <c r="B11" s="12" t="s">
        <v>217</v>
      </c>
      <c r="C11" s="6" t="s">
        <v>218</v>
      </c>
      <c r="D11" s="7" t="s">
        <v>219</v>
      </c>
      <c r="E11" s="35" t="s">
        <v>878</v>
      </c>
      <c r="F11" s="5"/>
      <c r="G11" s="24"/>
      <c r="H11" s="24"/>
      <c r="I11" s="5"/>
      <c r="J11" s="21"/>
    </row>
    <row r="12" spans="2:10" ht="60" x14ac:dyDescent="0.25">
      <c r="B12" s="12" t="s">
        <v>220</v>
      </c>
      <c r="C12" s="6" t="s">
        <v>221</v>
      </c>
      <c r="D12" s="7" t="s">
        <v>222</v>
      </c>
      <c r="E12" s="35" t="s">
        <v>879</v>
      </c>
      <c r="F12" s="5"/>
      <c r="G12" s="24"/>
      <c r="H12" s="24"/>
      <c r="I12" s="5"/>
      <c r="J12" s="21"/>
    </row>
    <row r="13" spans="2:10" ht="45" x14ac:dyDescent="0.25">
      <c r="B13" s="12" t="s">
        <v>223</v>
      </c>
      <c r="C13" s="6" t="s">
        <v>224</v>
      </c>
      <c r="D13" s="7" t="s">
        <v>225</v>
      </c>
      <c r="E13" s="35" t="s">
        <v>880</v>
      </c>
      <c r="F13" s="5"/>
      <c r="G13" s="24"/>
      <c r="H13" s="24"/>
      <c r="I13" s="5"/>
      <c r="J13" s="21"/>
    </row>
    <row r="14" spans="2:10" ht="75" x14ac:dyDescent="0.25">
      <c r="B14" s="12" t="s">
        <v>226</v>
      </c>
      <c r="C14" s="6" t="s">
        <v>227</v>
      </c>
      <c r="D14" s="7" t="s">
        <v>228</v>
      </c>
      <c r="E14" s="35" t="s">
        <v>881</v>
      </c>
      <c r="F14" s="5"/>
      <c r="G14" s="24"/>
      <c r="H14" s="24"/>
      <c r="I14" s="5"/>
      <c r="J14" s="21"/>
    </row>
    <row r="15" spans="2:10" ht="45" x14ac:dyDescent="0.25">
      <c r="B15" s="12" t="s">
        <v>229</v>
      </c>
      <c r="C15" s="6" t="s">
        <v>230</v>
      </c>
      <c r="D15" s="7" t="s">
        <v>231</v>
      </c>
      <c r="E15" s="35" t="s">
        <v>882</v>
      </c>
      <c r="F15" s="5"/>
      <c r="G15" s="24"/>
      <c r="H15" s="24"/>
      <c r="I15" s="5"/>
      <c r="J15" s="21"/>
    </row>
    <row r="16" spans="2:10" ht="45" x14ac:dyDescent="0.25">
      <c r="B16" s="12" t="s">
        <v>232</v>
      </c>
      <c r="C16" s="6" t="s">
        <v>233</v>
      </c>
      <c r="D16" s="7" t="s">
        <v>234</v>
      </c>
      <c r="E16" s="35" t="s">
        <v>883</v>
      </c>
      <c r="F16" s="5"/>
      <c r="G16" s="24"/>
      <c r="H16" s="24"/>
      <c r="I16" s="5"/>
      <c r="J16" s="21"/>
    </row>
    <row r="17" spans="2:10" ht="45" x14ac:dyDescent="0.25">
      <c r="B17" s="12" t="s">
        <v>235</v>
      </c>
      <c r="C17" s="6" t="s">
        <v>236</v>
      </c>
      <c r="D17" s="7" t="s">
        <v>237</v>
      </c>
      <c r="E17" s="35" t="s">
        <v>884</v>
      </c>
      <c r="F17" s="5"/>
      <c r="G17" s="24"/>
      <c r="H17" s="24"/>
      <c r="I17" s="5"/>
      <c r="J17" s="21"/>
    </row>
    <row r="18" spans="2:10" ht="45" x14ac:dyDescent="0.25">
      <c r="B18" s="12" t="s">
        <v>238</v>
      </c>
      <c r="C18" s="6" t="s">
        <v>239</v>
      </c>
      <c r="D18" s="7" t="s">
        <v>240</v>
      </c>
      <c r="E18" s="35" t="s">
        <v>885</v>
      </c>
      <c r="F18" s="5"/>
      <c r="G18" s="24"/>
      <c r="H18" s="24"/>
      <c r="I18" s="5"/>
      <c r="J18" s="21"/>
    </row>
    <row r="19" spans="2:10" ht="45" x14ac:dyDescent="0.25">
      <c r="B19" s="12" t="s">
        <v>241</v>
      </c>
      <c r="C19" s="6" t="s">
        <v>242</v>
      </c>
      <c r="D19" s="7" t="s">
        <v>243</v>
      </c>
      <c r="E19" s="35" t="s">
        <v>886</v>
      </c>
      <c r="F19" s="5"/>
      <c r="G19" s="24"/>
      <c r="H19" s="24"/>
      <c r="I19" s="5"/>
      <c r="J19" s="21"/>
    </row>
    <row r="20" spans="2:10" ht="45" x14ac:dyDescent="0.25">
      <c r="B20" s="12" t="s">
        <v>244</v>
      </c>
      <c r="C20" s="6" t="s">
        <v>245</v>
      </c>
      <c r="D20" s="7" t="s">
        <v>246</v>
      </c>
      <c r="E20" s="35" t="s">
        <v>887</v>
      </c>
      <c r="F20" s="5"/>
      <c r="G20" s="24"/>
      <c r="H20" s="24"/>
      <c r="I20" s="5"/>
      <c r="J20" s="21"/>
    </row>
    <row r="21" spans="2:10" ht="45" x14ac:dyDescent="0.25">
      <c r="B21" s="12" t="s">
        <v>247</v>
      </c>
      <c r="C21" s="6" t="s">
        <v>248</v>
      </c>
      <c r="D21" s="7" t="s">
        <v>249</v>
      </c>
      <c r="E21" s="35" t="s">
        <v>888</v>
      </c>
      <c r="F21" s="5"/>
      <c r="G21" s="24"/>
      <c r="H21" s="24"/>
      <c r="I21" s="5"/>
      <c r="J21" s="21"/>
    </row>
    <row r="22" spans="2:10" ht="45" x14ac:dyDescent="0.25">
      <c r="B22" s="12" t="s">
        <v>250</v>
      </c>
      <c r="C22" s="6" t="s">
        <v>251</v>
      </c>
      <c r="D22" s="7" t="s">
        <v>252</v>
      </c>
      <c r="E22" s="35" t="s">
        <v>889</v>
      </c>
      <c r="F22" s="5"/>
      <c r="G22" s="24"/>
      <c r="H22" s="24"/>
      <c r="I22" s="5"/>
      <c r="J22" s="21"/>
    </row>
    <row r="23" spans="2:10" ht="45" x14ac:dyDescent="0.25">
      <c r="B23" s="12" t="s">
        <v>253</v>
      </c>
      <c r="C23" s="6" t="s">
        <v>254</v>
      </c>
      <c r="D23" s="7" t="s">
        <v>255</v>
      </c>
      <c r="E23" s="35" t="s">
        <v>890</v>
      </c>
      <c r="F23" s="5"/>
      <c r="G23" s="24"/>
      <c r="H23" s="24"/>
      <c r="I23" s="5"/>
      <c r="J23" s="21"/>
    </row>
    <row r="24" spans="2:10" ht="45" x14ac:dyDescent="0.25">
      <c r="B24" s="12" t="s">
        <v>256</v>
      </c>
      <c r="C24" s="6" t="s">
        <v>257</v>
      </c>
      <c r="D24" s="7" t="s">
        <v>258</v>
      </c>
      <c r="E24" s="35" t="s">
        <v>891</v>
      </c>
      <c r="F24" s="5"/>
      <c r="G24" s="24"/>
      <c r="H24" s="24"/>
      <c r="I24" s="5"/>
      <c r="J24" s="21"/>
    </row>
    <row r="25" spans="2:10" ht="30" x14ac:dyDescent="0.25">
      <c r="B25" s="12" t="s">
        <v>259</v>
      </c>
      <c r="C25" s="6" t="s">
        <v>260</v>
      </c>
      <c r="D25" s="7" t="s">
        <v>261</v>
      </c>
      <c r="E25" s="35" t="s">
        <v>892</v>
      </c>
      <c r="F25" s="5"/>
      <c r="G25" s="24"/>
      <c r="H25" s="24"/>
      <c r="I25" s="5"/>
      <c r="J25" s="21"/>
    </row>
    <row r="26" spans="2:10" ht="30" x14ac:dyDescent="0.25">
      <c r="B26" s="12" t="s">
        <v>262</v>
      </c>
      <c r="C26" s="6" t="s">
        <v>263</v>
      </c>
      <c r="D26" s="7" t="s">
        <v>264</v>
      </c>
      <c r="E26" s="35" t="s">
        <v>893</v>
      </c>
      <c r="F26" s="5"/>
      <c r="G26" s="24"/>
      <c r="H26" s="24"/>
      <c r="I26" s="5"/>
      <c r="J26" s="21"/>
    </row>
    <row r="27" spans="2:10" ht="45" x14ac:dyDescent="0.25">
      <c r="B27" s="12" t="s">
        <v>265</v>
      </c>
      <c r="C27" s="6" t="s">
        <v>266</v>
      </c>
      <c r="D27" s="7" t="s">
        <v>267</v>
      </c>
      <c r="E27" s="35" t="s">
        <v>894</v>
      </c>
      <c r="F27" s="5"/>
      <c r="G27" s="24"/>
      <c r="H27" s="24"/>
      <c r="I27" s="5"/>
      <c r="J27" s="21"/>
    </row>
    <row r="28" spans="2:10" ht="30" x14ac:dyDescent="0.25">
      <c r="B28" s="12" t="s">
        <v>268</v>
      </c>
      <c r="C28" s="6" t="s">
        <v>269</v>
      </c>
      <c r="D28" s="7" t="s">
        <v>270</v>
      </c>
      <c r="E28" s="35" t="s">
        <v>895</v>
      </c>
      <c r="F28" s="5"/>
      <c r="G28" s="24"/>
      <c r="H28" s="24"/>
      <c r="I28" s="5"/>
      <c r="J28" s="21"/>
    </row>
    <row r="29" spans="2:10" ht="30" x14ac:dyDescent="0.25">
      <c r="B29" s="12" t="s">
        <v>271</v>
      </c>
      <c r="C29" s="6" t="s">
        <v>272</v>
      </c>
      <c r="D29" s="7" t="s">
        <v>273</v>
      </c>
      <c r="E29" s="35" t="s">
        <v>896</v>
      </c>
      <c r="F29" s="5"/>
      <c r="G29" s="24"/>
      <c r="H29" s="24"/>
      <c r="I29" s="5"/>
      <c r="J29" s="21"/>
    </row>
    <row r="30" spans="2:10" ht="45" x14ac:dyDescent="0.25">
      <c r="B30" s="12" t="s">
        <v>274</v>
      </c>
      <c r="C30" s="6" t="s">
        <v>275</v>
      </c>
      <c r="D30" s="7" t="s">
        <v>276</v>
      </c>
      <c r="E30" s="35" t="s">
        <v>897</v>
      </c>
      <c r="F30" s="5"/>
      <c r="G30" s="24"/>
      <c r="H30" s="24"/>
      <c r="I30" s="5"/>
      <c r="J30" s="21"/>
    </row>
    <row r="31" spans="2:10" ht="30" x14ac:dyDescent="0.25">
      <c r="B31" s="12" t="s">
        <v>277</v>
      </c>
      <c r="C31" s="6" t="s">
        <v>278</v>
      </c>
      <c r="D31" s="7" t="s">
        <v>279</v>
      </c>
      <c r="E31" s="35" t="s">
        <v>898</v>
      </c>
      <c r="F31" s="5"/>
      <c r="G31" s="24"/>
      <c r="H31" s="24"/>
      <c r="I31" s="5"/>
      <c r="J31" s="21"/>
    </row>
    <row r="32" spans="2:10" ht="30" x14ac:dyDescent="0.25">
      <c r="B32" s="12" t="s">
        <v>280</v>
      </c>
      <c r="C32" s="6" t="s">
        <v>281</v>
      </c>
      <c r="D32" s="7" t="s">
        <v>282</v>
      </c>
      <c r="E32" s="35" t="s">
        <v>899</v>
      </c>
      <c r="F32" s="5"/>
      <c r="G32" s="24"/>
      <c r="H32" s="24"/>
      <c r="I32" s="5"/>
      <c r="J32" s="21"/>
    </row>
    <row r="33" spans="2:10" ht="45" x14ac:dyDescent="0.25">
      <c r="B33" s="12" t="s">
        <v>283</v>
      </c>
      <c r="C33" s="6" t="s">
        <v>284</v>
      </c>
      <c r="D33" s="7" t="s">
        <v>285</v>
      </c>
      <c r="E33" s="35" t="s">
        <v>900</v>
      </c>
      <c r="F33" s="5"/>
      <c r="G33" s="24"/>
      <c r="H33" s="24"/>
      <c r="I33" s="5"/>
      <c r="J33" s="21"/>
    </row>
    <row r="34" spans="2:10" ht="30" x14ac:dyDescent="0.25">
      <c r="B34" s="12" t="s">
        <v>286</v>
      </c>
      <c r="C34" s="6" t="s">
        <v>287</v>
      </c>
      <c r="D34" s="7" t="s">
        <v>288</v>
      </c>
      <c r="E34" s="35" t="s">
        <v>901</v>
      </c>
      <c r="F34" s="5"/>
      <c r="G34" s="24"/>
      <c r="H34" s="24"/>
      <c r="I34" s="5"/>
      <c r="J34" s="21"/>
    </row>
    <row r="35" spans="2:10" ht="45" x14ac:dyDescent="0.25">
      <c r="B35" s="12" t="s">
        <v>289</v>
      </c>
      <c r="C35" s="6" t="s">
        <v>290</v>
      </c>
      <c r="D35" s="7" t="s">
        <v>291</v>
      </c>
      <c r="E35" s="35" t="s">
        <v>902</v>
      </c>
      <c r="F35" s="5"/>
      <c r="G35" s="24"/>
      <c r="H35" s="24"/>
      <c r="I35" s="5"/>
      <c r="J35" s="21"/>
    </row>
    <row r="36" spans="2:10" ht="30" x14ac:dyDescent="0.25">
      <c r="B36" s="12" t="s">
        <v>292</v>
      </c>
      <c r="C36" s="6" t="s">
        <v>293</v>
      </c>
      <c r="D36" s="7" t="s">
        <v>294</v>
      </c>
      <c r="E36" s="35" t="s">
        <v>903</v>
      </c>
      <c r="F36" s="5"/>
      <c r="G36" s="24"/>
      <c r="H36" s="24"/>
      <c r="I36" s="5"/>
      <c r="J36" s="21"/>
    </row>
    <row r="37" spans="2:10" ht="45" x14ac:dyDescent="0.25">
      <c r="B37" s="18" t="s">
        <v>295</v>
      </c>
      <c r="C37" s="19" t="s">
        <v>296</v>
      </c>
      <c r="D37" s="20" t="s">
        <v>297</v>
      </c>
      <c r="E37" s="35" t="s">
        <v>904</v>
      </c>
      <c r="F37" s="23"/>
      <c r="G37" s="25"/>
      <c r="H37" s="25"/>
      <c r="I37" s="23"/>
      <c r="J37" s="22"/>
    </row>
  </sheetData>
  <mergeCells count="3">
    <mergeCell ref="B1:C1"/>
    <mergeCell ref="D1:H1"/>
    <mergeCell ref="I1:J1"/>
  </mergeCells>
  <dataValidations count="2">
    <dataValidation type="list" allowBlank="1" showInputMessage="1" showErrorMessage="1" sqref="F3:F37" xr:uid="{F9AB81FD-2958-456B-8FBC-6FF663B39D39}">
      <formula1>INDIRECT("tab_apl")</formula1>
    </dataValidation>
    <dataValidation type="list" allowBlank="1" showInputMessage="1" showErrorMessage="1" sqref="J3:J37" xr:uid="{4CA94E00-9672-4844-B612-05B9730D0F31}">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7" operator="containsText" id="{C7C9FF4C-B467-4AEA-BAAA-E23D65EB9B30}">
            <xm:f>NOT(ISERROR(SEARCH(DadosSelect!$C$5,J3)))</xm:f>
            <xm:f>DadosSelect!$C$5</xm:f>
            <x14:dxf>
              <fill>
                <patternFill>
                  <bgColor theme="0" tint="-0.14996795556505021"/>
                </patternFill>
              </fill>
            </x14:dxf>
          </x14:cfRule>
          <x14:cfRule type="containsText" priority="18" operator="containsText" id="{A24D8B1A-0418-40DB-BE3B-A88CB02F5A6E}">
            <xm:f>NOT(ISERROR(SEARCH(DadosSelect!$C$4,J3)))</xm:f>
            <xm:f>DadosSelect!$C$4</xm:f>
            <x14:dxf>
              <fill>
                <patternFill>
                  <bgColor rgb="FFFF0000"/>
                </patternFill>
              </fill>
            </x14:dxf>
          </x14:cfRule>
          <x14:cfRule type="containsText" priority="19" operator="containsText" id="{C6B3A048-BE04-4302-B5EB-28A86A8AB971}">
            <xm:f>NOT(ISERROR(SEARCH(DadosSelect!$C$3,J3)))</xm:f>
            <xm:f>DadosSelect!$C$3</xm:f>
            <x14:dxf>
              <fill>
                <patternFill>
                  <bgColor rgb="FFFFFF00"/>
                </patternFill>
              </fill>
            </x14:dxf>
          </x14:cfRule>
          <x14:cfRule type="containsText" priority="20" operator="containsText" id="{C3B99DFC-5133-4810-B99F-E9DEF651DE97}">
            <xm:f>NOT(ISERROR(SEARCH(DadosSelect!$C$2,J3)))</xm:f>
            <xm:f>DadosSelect!$C$2</xm:f>
            <x14:dxf>
              <fill>
                <patternFill>
                  <bgColor rgb="FF92D050"/>
                </patternFill>
              </fill>
            </x14:dxf>
          </x14:cfRule>
          <xm:sqref>J3:J37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FF4D5-264A-41E5-BB54-593E001F901B}">
  <sheetPr>
    <tabColor theme="1"/>
  </sheetPr>
  <dimension ref="B1:K11"/>
  <sheetViews>
    <sheetView workbookViewId="0">
      <selection activeCell="B3" sqref="B3"/>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521</v>
      </c>
      <c r="C1" s="44"/>
      <c r="D1" s="45" t="s">
        <v>460</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482</v>
      </c>
      <c r="C3" s="8" t="s">
        <v>302</v>
      </c>
      <c r="D3" s="4"/>
      <c r="E3" s="4"/>
      <c r="F3" s="4"/>
      <c r="G3" s="3"/>
      <c r="H3" s="3"/>
      <c r="I3" s="3"/>
      <c r="J3" s="3"/>
      <c r="K3" s="13"/>
    </row>
    <row r="4" spans="2:11" ht="45" x14ac:dyDescent="0.25">
      <c r="B4" s="34" t="s">
        <v>483</v>
      </c>
      <c r="C4" s="34" t="s">
        <v>312</v>
      </c>
      <c r="D4" s="34" t="s">
        <v>484</v>
      </c>
      <c r="E4" s="35" t="s">
        <v>503</v>
      </c>
      <c r="F4" s="34" t="s">
        <v>512</v>
      </c>
      <c r="G4" s="5"/>
      <c r="H4" s="24"/>
      <c r="I4" s="24"/>
      <c r="J4" s="5"/>
      <c r="K4" s="21"/>
    </row>
    <row r="5" spans="2:11" ht="30" x14ac:dyDescent="0.25">
      <c r="B5" s="34" t="s">
        <v>485</v>
      </c>
      <c r="C5" s="34" t="s">
        <v>313</v>
      </c>
      <c r="D5" s="34" t="s">
        <v>486</v>
      </c>
      <c r="E5" s="35" t="s">
        <v>504</v>
      </c>
      <c r="F5" s="34" t="s">
        <v>513</v>
      </c>
      <c r="G5" s="5"/>
      <c r="H5" s="24"/>
      <c r="I5" s="24"/>
      <c r="J5" s="5"/>
      <c r="K5" s="21"/>
    </row>
    <row r="6" spans="2:11" ht="30" x14ac:dyDescent="0.25">
      <c r="B6" s="34" t="s">
        <v>487</v>
      </c>
      <c r="C6" s="34" t="s">
        <v>488</v>
      </c>
      <c r="D6" s="34" t="s">
        <v>489</v>
      </c>
      <c r="E6" s="35" t="s">
        <v>505</v>
      </c>
      <c r="F6" s="34" t="s">
        <v>514</v>
      </c>
      <c r="G6" s="5"/>
      <c r="H6" s="24"/>
      <c r="I6" s="24"/>
      <c r="J6" s="5"/>
      <c r="K6" s="21"/>
    </row>
    <row r="7" spans="2:11" ht="30" x14ac:dyDescent="0.25">
      <c r="B7" s="34" t="s">
        <v>490</v>
      </c>
      <c r="C7" s="34" t="s">
        <v>491</v>
      </c>
      <c r="D7" s="34" t="s">
        <v>492</v>
      </c>
      <c r="E7" s="35" t="s">
        <v>506</v>
      </c>
      <c r="F7" s="34" t="s">
        <v>515</v>
      </c>
      <c r="G7" s="5"/>
      <c r="H7" s="24"/>
      <c r="I7" s="24"/>
      <c r="J7" s="5"/>
      <c r="K7" s="21"/>
    </row>
    <row r="8" spans="2:11" ht="30" x14ac:dyDescent="0.25">
      <c r="B8" s="34" t="s">
        <v>493</v>
      </c>
      <c r="C8" s="34" t="s">
        <v>320</v>
      </c>
      <c r="D8" s="34" t="s">
        <v>494</v>
      </c>
      <c r="E8" s="35" t="s">
        <v>507</v>
      </c>
      <c r="F8" s="34" t="s">
        <v>516</v>
      </c>
      <c r="G8" s="5"/>
      <c r="H8" s="24"/>
      <c r="I8" s="24"/>
      <c r="J8" s="5"/>
      <c r="K8" s="21"/>
    </row>
    <row r="9" spans="2:11" ht="30" x14ac:dyDescent="0.25">
      <c r="B9" s="34" t="s">
        <v>495</v>
      </c>
      <c r="C9" s="34" t="s">
        <v>322</v>
      </c>
      <c r="D9" s="34" t="s">
        <v>496</v>
      </c>
      <c r="E9" s="35" t="s">
        <v>508</v>
      </c>
      <c r="F9" s="34" t="s">
        <v>517</v>
      </c>
      <c r="G9" s="5"/>
      <c r="H9" s="24"/>
      <c r="I9" s="24"/>
      <c r="J9" s="5"/>
      <c r="K9" s="21"/>
    </row>
    <row r="10" spans="2:11" ht="30" x14ac:dyDescent="0.25">
      <c r="B10" s="34" t="s">
        <v>497</v>
      </c>
      <c r="C10" s="34" t="s">
        <v>325</v>
      </c>
      <c r="D10" s="34" t="s">
        <v>498</v>
      </c>
      <c r="E10" s="35" t="s">
        <v>509</v>
      </c>
      <c r="F10" s="34" t="s">
        <v>518</v>
      </c>
      <c r="G10" s="5"/>
      <c r="H10" s="24"/>
      <c r="I10" s="24"/>
      <c r="J10" s="5"/>
      <c r="K10" s="21"/>
    </row>
    <row r="11" spans="2:11" ht="30" x14ac:dyDescent="0.25">
      <c r="B11" s="34" t="s">
        <v>499</v>
      </c>
      <c r="C11" s="34" t="s">
        <v>500</v>
      </c>
      <c r="D11" s="34" t="s">
        <v>501</v>
      </c>
      <c r="E11" s="35" t="s">
        <v>510</v>
      </c>
      <c r="F11" s="34" t="s">
        <v>519</v>
      </c>
      <c r="G11" s="5"/>
      <c r="H11" s="24"/>
      <c r="I11" s="24"/>
      <c r="J11" s="5"/>
      <c r="K11" s="21"/>
    </row>
  </sheetData>
  <mergeCells count="3">
    <mergeCell ref="B1:C1"/>
    <mergeCell ref="D1:I1"/>
    <mergeCell ref="J1:K1"/>
  </mergeCells>
  <dataValidations count="2">
    <dataValidation type="list" allowBlank="1" showInputMessage="1" showErrorMessage="1" sqref="G3:G11" xr:uid="{5F26ADBE-118A-4244-AF7D-7F35F1DE85CD}">
      <formula1>INDIRECT("tab_apl")</formula1>
    </dataValidation>
    <dataValidation type="list" allowBlank="1" showInputMessage="1" showErrorMessage="1" sqref="K3:K11" xr:uid="{3D818F6B-64B3-4807-B3CE-0DB8FAFA1CF5}">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73A99A10-880F-4492-B61E-2E999611A6CA}">
            <xm:f>NOT(ISERROR(SEARCH(DadosSelect!$C$5,K3)))</xm:f>
            <xm:f>DadosSelect!$C$5</xm:f>
            <x14:dxf>
              <fill>
                <patternFill>
                  <bgColor theme="0" tint="-0.14996795556505021"/>
                </patternFill>
              </fill>
            </x14:dxf>
          </x14:cfRule>
          <x14:cfRule type="containsText" priority="2" operator="containsText" id="{CC8E1249-797A-4483-BD2F-25D9A262C186}">
            <xm:f>NOT(ISERROR(SEARCH(DadosSelect!$C$4,K3)))</xm:f>
            <xm:f>DadosSelect!$C$4</xm:f>
            <x14:dxf>
              <fill>
                <patternFill>
                  <bgColor rgb="FFFF0000"/>
                </patternFill>
              </fill>
            </x14:dxf>
          </x14:cfRule>
          <x14:cfRule type="containsText" priority="3" operator="containsText" id="{D49FC31A-A7BF-455F-AA4D-C49C52BBB71F}">
            <xm:f>NOT(ISERROR(SEARCH(DadosSelect!$C$3,K3)))</xm:f>
            <xm:f>DadosSelect!$C$3</xm:f>
            <x14:dxf>
              <fill>
                <patternFill>
                  <bgColor rgb="FFFFFF00"/>
                </patternFill>
              </fill>
            </x14:dxf>
          </x14:cfRule>
          <x14:cfRule type="containsText" priority="4" operator="containsText" id="{F2A3370E-E1D7-4900-88ED-FA84131E0FF3}">
            <xm:f>NOT(ISERROR(SEARCH(DadosSelect!$C$2,K3)))</xm:f>
            <xm:f>DadosSelect!$C$2</xm:f>
            <x14:dxf>
              <fill>
                <patternFill>
                  <bgColor rgb="FF92D050"/>
                </patternFill>
              </fill>
            </x14:dxf>
          </x14:cfRule>
          <xm:sqref>K3:K11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78CB-18F3-453B-841D-34E04661BF37}">
  <dimension ref="B1:I11"/>
  <sheetViews>
    <sheetView topLeftCell="C1"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46.5" customHeight="1" x14ac:dyDescent="0.25">
      <c r="B1" s="44" t="s">
        <v>461</v>
      </c>
      <c r="C1" s="44"/>
      <c r="D1" s="45" t="s">
        <v>460</v>
      </c>
      <c r="E1" s="46"/>
      <c r="F1" s="46"/>
      <c r="G1" s="46"/>
      <c r="H1" s="47" t="s">
        <v>459</v>
      </c>
      <c r="I1" s="44"/>
    </row>
    <row r="2" spans="2:9" ht="15.75" x14ac:dyDescent="0.25">
      <c r="B2" s="15" t="s">
        <v>0</v>
      </c>
      <c r="C2" s="16" t="s">
        <v>1</v>
      </c>
      <c r="D2" s="16" t="s">
        <v>2</v>
      </c>
      <c r="E2" s="16" t="s">
        <v>3</v>
      </c>
      <c r="F2" s="16" t="s">
        <v>4</v>
      </c>
      <c r="G2" s="16" t="s">
        <v>5</v>
      </c>
      <c r="H2" s="16" t="s">
        <v>6</v>
      </c>
      <c r="I2" s="17" t="s">
        <v>7</v>
      </c>
    </row>
    <row r="3" spans="2:9" x14ac:dyDescent="0.25">
      <c r="B3" s="11" t="s">
        <v>303</v>
      </c>
      <c r="C3" s="8" t="s">
        <v>302</v>
      </c>
      <c r="D3" s="4"/>
      <c r="E3" s="3"/>
      <c r="F3" s="3"/>
      <c r="G3" s="3"/>
      <c r="H3" s="3"/>
      <c r="I3" s="13"/>
    </row>
    <row r="4" spans="2:9" ht="30" x14ac:dyDescent="0.25">
      <c r="B4" s="12" t="s">
        <v>304</v>
      </c>
      <c r="C4" s="6" t="s">
        <v>312</v>
      </c>
      <c r="D4" s="7" t="s">
        <v>314</v>
      </c>
      <c r="E4" s="5"/>
      <c r="F4" s="24"/>
      <c r="G4" s="24"/>
      <c r="H4" s="5"/>
      <c r="I4" s="21"/>
    </row>
    <row r="5" spans="2:9" ht="45" x14ac:dyDescent="0.25">
      <c r="B5" s="12" t="s">
        <v>305</v>
      </c>
      <c r="C5" s="6" t="s">
        <v>313</v>
      </c>
      <c r="D5" s="7" t="s">
        <v>315</v>
      </c>
      <c r="E5" s="5"/>
      <c r="F5" s="24"/>
      <c r="G5" s="24"/>
      <c r="H5" s="5"/>
      <c r="I5" s="21"/>
    </row>
    <row r="6" spans="2:9" ht="45" x14ac:dyDescent="0.25">
      <c r="B6" s="12" t="s">
        <v>306</v>
      </c>
      <c r="C6" s="6" t="s">
        <v>316</v>
      </c>
      <c r="D6" s="7" t="s">
        <v>317</v>
      </c>
      <c r="E6" s="5"/>
      <c r="F6" s="24"/>
      <c r="G6" s="24"/>
      <c r="H6" s="5"/>
      <c r="I6" s="21"/>
    </row>
    <row r="7" spans="2:9" ht="30" x14ac:dyDescent="0.25">
      <c r="B7" s="12" t="s">
        <v>307</v>
      </c>
      <c r="C7" s="6" t="s">
        <v>318</v>
      </c>
      <c r="D7" s="7" t="s">
        <v>319</v>
      </c>
      <c r="E7" s="5"/>
      <c r="F7" s="24"/>
      <c r="G7" s="24"/>
      <c r="H7" s="5"/>
      <c r="I7" s="21"/>
    </row>
    <row r="8" spans="2:9" ht="60" x14ac:dyDescent="0.25">
      <c r="B8" s="12" t="s">
        <v>308</v>
      </c>
      <c r="C8" s="6" t="s">
        <v>320</v>
      </c>
      <c r="D8" s="7" t="s">
        <v>321</v>
      </c>
      <c r="E8" s="5"/>
      <c r="F8" s="24"/>
      <c r="G8" s="24"/>
      <c r="H8" s="5"/>
      <c r="I8" s="21"/>
    </row>
    <row r="9" spans="2:9" ht="60" x14ac:dyDescent="0.25">
      <c r="B9" s="12" t="s">
        <v>309</v>
      </c>
      <c r="C9" s="6" t="s">
        <v>322</v>
      </c>
      <c r="D9" s="7" t="s">
        <v>323</v>
      </c>
      <c r="E9" s="5"/>
      <c r="F9" s="24"/>
      <c r="G9" s="24"/>
      <c r="H9" s="5"/>
      <c r="I9" s="21"/>
    </row>
    <row r="10" spans="2:9" ht="60" x14ac:dyDescent="0.25">
      <c r="B10" s="12" t="s">
        <v>310</v>
      </c>
      <c r="C10" s="6" t="s">
        <v>325</v>
      </c>
      <c r="D10" s="7" t="s">
        <v>324</v>
      </c>
      <c r="E10" s="5"/>
      <c r="F10" s="24"/>
      <c r="G10" s="24"/>
      <c r="H10" s="5"/>
      <c r="I10" s="21"/>
    </row>
    <row r="11" spans="2:9" ht="45" x14ac:dyDescent="0.25">
      <c r="B11" s="12" t="s">
        <v>311</v>
      </c>
      <c r="C11" s="6" t="s">
        <v>326</v>
      </c>
      <c r="D11" s="7" t="s">
        <v>327</v>
      </c>
      <c r="E11" s="5"/>
      <c r="F11" s="24"/>
      <c r="G11" s="24"/>
      <c r="H11" s="5"/>
      <c r="I11" s="21"/>
    </row>
  </sheetData>
  <mergeCells count="3">
    <mergeCell ref="B1:C1"/>
    <mergeCell ref="D1:G1"/>
    <mergeCell ref="H1:I1"/>
  </mergeCells>
  <phoneticPr fontId="5" type="noConversion"/>
  <dataValidations count="2">
    <dataValidation type="list" allowBlank="1" showInputMessage="1" showErrorMessage="1" sqref="I3:I11" xr:uid="{A40FECD8-A3E5-4F75-A0E4-77162A61DB71}">
      <formula1>INDIRECT("tab_status")</formula1>
    </dataValidation>
    <dataValidation type="list" allowBlank="1" showInputMessage="1" showErrorMessage="1" sqref="E3:E11" xr:uid="{7F6D383E-7CC5-419C-903E-D17F58C23E36}">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7569CD25-03AF-4711-AADB-7AB7392DD788}">
            <xm:f>NOT(ISERROR(SEARCH(DadosSelect!$C$5,I3)))</xm:f>
            <xm:f>DadosSelect!$C$5</xm:f>
            <x14:dxf>
              <fill>
                <patternFill>
                  <bgColor theme="0" tint="-0.14996795556505021"/>
                </patternFill>
              </fill>
            </x14:dxf>
          </x14:cfRule>
          <x14:cfRule type="containsText" priority="2" operator="containsText" id="{4881E4B2-DC76-413A-B040-627959F25B9D}">
            <xm:f>NOT(ISERROR(SEARCH(DadosSelect!$C$4,I3)))</xm:f>
            <xm:f>DadosSelect!$C$4</xm:f>
            <x14:dxf>
              <fill>
                <patternFill>
                  <bgColor rgb="FFFF0000"/>
                </patternFill>
              </fill>
            </x14:dxf>
          </x14:cfRule>
          <x14:cfRule type="containsText" priority="3" operator="containsText" id="{13ECBB3D-FBCF-409E-9B09-C03151C3BB87}">
            <xm:f>NOT(ISERROR(SEARCH(DadosSelect!$C$3,I3)))</xm:f>
            <xm:f>DadosSelect!$C$3</xm:f>
            <x14:dxf>
              <fill>
                <patternFill>
                  <bgColor rgb="FFFFFF00"/>
                </patternFill>
              </fill>
            </x14:dxf>
          </x14:cfRule>
          <x14:cfRule type="containsText" priority="4" operator="containsText" id="{6F15A893-A4F7-4E78-96A6-6D3DB20FCE34}">
            <xm:f>NOT(ISERROR(SEARCH(DadosSelect!$C$2,I3)))</xm:f>
            <xm:f>DadosSelect!$C$2</xm:f>
            <x14:dxf>
              <fill>
                <patternFill>
                  <bgColor rgb="FF92D050"/>
                </patternFill>
              </fill>
            </x14:dxf>
          </x14:cfRule>
          <xm:sqref>I3:I11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5E24C-0E9F-4F76-AB24-E4CC17994F7B}">
  <dimension ref="B1:I13"/>
  <sheetViews>
    <sheetView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42" customHeight="1" x14ac:dyDescent="0.25">
      <c r="B1" s="44" t="s">
        <v>461</v>
      </c>
      <c r="C1" s="44"/>
      <c r="D1" s="45" t="s">
        <v>460</v>
      </c>
      <c r="E1" s="46"/>
      <c r="F1" s="46"/>
      <c r="G1" s="46"/>
      <c r="H1" s="47" t="s">
        <v>459</v>
      </c>
      <c r="I1" s="44"/>
    </row>
    <row r="2" spans="2:9" ht="15.75" x14ac:dyDescent="0.25">
      <c r="B2" s="15" t="s">
        <v>0</v>
      </c>
      <c r="C2" s="16" t="s">
        <v>1</v>
      </c>
      <c r="D2" s="16" t="s">
        <v>2</v>
      </c>
      <c r="E2" s="16" t="s">
        <v>3</v>
      </c>
      <c r="F2" s="16" t="s">
        <v>4</v>
      </c>
      <c r="G2" s="16" t="s">
        <v>5</v>
      </c>
      <c r="H2" s="16" t="s">
        <v>6</v>
      </c>
      <c r="I2" s="17" t="s">
        <v>7</v>
      </c>
    </row>
    <row r="3" spans="2:9" x14ac:dyDescent="0.25">
      <c r="B3" s="11" t="s">
        <v>328</v>
      </c>
      <c r="C3" s="8" t="s">
        <v>329</v>
      </c>
      <c r="D3" s="4"/>
      <c r="E3" s="3"/>
      <c r="F3" s="3"/>
      <c r="G3" s="3"/>
      <c r="H3" s="3"/>
      <c r="I3" s="13"/>
    </row>
    <row r="4" spans="2:9" ht="60" x14ac:dyDescent="0.25">
      <c r="B4" s="12" t="s">
        <v>330</v>
      </c>
      <c r="C4" s="6" t="s">
        <v>340</v>
      </c>
      <c r="D4" s="7" t="s">
        <v>350</v>
      </c>
      <c r="E4" s="5"/>
      <c r="F4" s="24"/>
      <c r="G4" s="24"/>
      <c r="H4" s="5"/>
      <c r="I4" s="21"/>
    </row>
    <row r="5" spans="2:9" ht="45" x14ac:dyDescent="0.25">
      <c r="B5" s="12" t="s">
        <v>331</v>
      </c>
      <c r="C5" s="6" t="s">
        <v>341</v>
      </c>
      <c r="D5" s="7" t="s">
        <v>351</v>
      </c>
      <c r="E5" s="5"/>
      <c r="F5" s="24"/>
      <c r="G5" s="24"/>
      <c r="H5" s="5"/>
      <c r="I5" s="21"/>
    </row>
    <row r="6" spans="2:9" ht="45" x14ac:dyDescent="0.25">
      <c r="B6" s="12" t="s">
        <v>332</v>
      </c>
      <c r="C6" s="6" t="s">
        <v>342</v>
      </c>
      <c r="D6" s="7" t="s">
        <v>352</v>
      </c>
      <c r="E6" s="5"/>
      <c r="F6" s="24"/>
      <c r="G6" s="24"/>
      <c r="H6" s="5"/>
      <c r="I6" s="21"/>
    </row>
    <row r="7" spans="2:9" ht="30" x14ac:dyDescent="0.25">
      <c r="B7" s="12" t="s">
        <v>333</v>
      </c>
      <c r="C7" s="6" t="s">
        <v>343</v>
      </c>
      <c r="D7" s="7" t="s">
        <v>353</v>
      </c>
      <c r="E7" s="5"/>
      <c r="F7" s="24"/>
      <c r="G7" s="24"/>
      <c r="H7" s="5"/>
      <c r="I7" s="21"/>
    </row>
    <row r="8" spans="2:9" ht="30" x14ac:dyDescent="0.25">
      <c r="B8" s="12" t="s">
        <v>334</v>
      </c>
      <c r="C8" s="6" t="s">
        <v>344</v>
      </c>
      <c r="D8" s="7" t="s">
        <v>354</v>
      </c>
      <c r="E8" s="5"/>
      <c r="F8" s="24"/>
      <c r="G8" s="24"/>
      <c r="H8" s="5"/>
      <c r="I8" s="21"/>
    </row>
    <row r="9" spans="2:9" ht="45" x14ac:dyDescent="0.25">
      <c r="B9" s="12" t="s">
        <v>335</v>
      </c>
      <c r="C9" s="6" t="s">
        <v>345</v>
      </c>
      <c r="D9" s="7" t="s">
        <v>355</v>
      </c>
      <c r="E9" s="5"/>
      <c r="F9" s="24"/>
      <c r="G9" s="24"/>
      <c r="H9" s="5"/>
      <c r="I9" s="21"/>
    </row>
    <row r="10" spans="2:9" ht="75" x14ac:dyDescent="0.25">
      <c r="B10" s="12" t="s">
        <v>336</v>
      </c>
      <c r="C10" s="6" t="s">
        <v>346</v>
      </c>
      <c r="D10" s="7" t="s">
        <v>356</v>
      </c>
      <c r="E10" s="5"/>
      <c r="F10" s="24"/>
      <c r="G10" s="24"/>
      <c r="H10" s="5"/>
      <c r="I10" s="21"/>
    </row>
    <row r="11" spans="2:9" ht="30" x14ac:dyDescent="0.25">
      <c r="B11" s="12" t="s">
        <v>337</v>
      </c>
      <c r="C11" s="6" t="s">
        <v>347</v>
      </c>
      <c r="D11" s="7" t="s">
        <v>357</v>
      </c>
      <c r="E11" s="5"/>
      <c r="F11" s="24"/>
      <c r="G11" s="24"/>
      <c r="H11" s="5"/>
      <c r="I11" s="21"/>
    </row>
    <row r="12" spans="2:9" ht="45" x14ac:dyDescent="0.25">
      <c r="B12" s="12" t="s">
        <v>338</v>
      </c>
      <c r="C12" s="6" t="s">
        <v>348</v>
      </c>
      <c r="D12" s="2" t="s">
        <v>358</v>
      </c>
      <c r="E12" s="1"/>
      <c r="F12" s="2"/>
      <c r="G12" s="2"/>
      <c r="H12" s="1"/>
      <c r="I12" s="14"/>
    </row>
    <row r="13" spans="2:9" ht="75" x14ac:dyDescent="0.25">
      <c r="B13" s="12" t="s">
        <v>339</v>
      </c>
      <c r="C13" s="6" t="s">
        <v>349</v>
      </c>
      <c r="D13" s="7" t="s">
        <v>359</v>
      </c>
      <c r="E13" s="1"/>
      <c r="F13" s="2"/>
      <c r="G13" s="2"/>
      <c r="H13" s="1"/>
      <c r="I13" s="14"/>
    </row>
  </sheetData>
  <mergeCells count="3">
    <mergeCell ref="B1:C1"/>
    <mergeCell ref="D1:G1"/>
    <mergeCell ref="H1:I1"/>
  </mergeCells>
  <phoneticPr fontId="5" type="noConversion"/>
  <dataValidations count="2">
    <dataValidation type="list" allowBlank="1" showInputMessage="1" showErrorMessage="1" sqref="E3:E13" xr:uid="{F5D1D563-A466-48D6-B155-52BF7C498FA8}">
      <formula1>INDIRECT("tab_apl")</formula1>
    </dataValidation>
    <dataValidation type="list" allowBlank="1" showInputMessage="1" showErrorMessage="1" sqref="I3:I13" xr:uid="{B10E39D4-84A6-4528-AEBC-4CD65F969083}">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638C38C8-60DD-4302-8D58-C952C1BC065B}">
            <xm:f>NOT(ISERROR(SEARCH(DadosSelect!$C$5,I3)))</xm:f>
            <xm:f>DadosSelect!$C$5</xm:f>
            <x14:dxf>
              <fill>
                <patternFill>
                  <bgColor theme="0" tint="-0.14996795556505021"/>
                </patternFill>
              </fill>
            </x14:dxf>
          </x14:cfRule>
          <x14:cfRule type="containsText" priority="2" operator="containsText" id="{810AE96C-9FF5-4768-B180-7E7F9F6D9840}">
            <xm:f>NOT(ISERROR(SEARCH(DadosSelect!$C$4,I3)))</xm:f>
            <xm:f>DadosSelect!$C$4</xm:f>
            <x14:dxf>
              <fill>
                <patternFill>
                  <bgColor rgb="FFFF0000"/>
                </patternFill>
              </fill>
            </x14:dxf>
          </x14:cfRule>
          <x14:cfRule type="containsText" priority="3" operator="containsText" id="{D163E76F-5DE9-4C5B-A55B-6F312196852C}">
            <xm:f>NOT(ISERROR(SEARCH(DadosSelect!$C$3,I3)))</xm:f>
            <xm:f>DadosSelect!$C$3</xm:f>
            <x14:dxf>
              <fill>
                <patternFill>
                  <bgColor rgb="FFFFFF00"/>
                </patternFill>
              </fill>
            </x14:dxf>
          </x14:cfRule>
          <x14:cfRule type="containsText" priority="4" operator="containsText" id="{B2E9D411-F156-4C9B-A90A-735E65D57DF7}">
            <xm:f>NOT(ISERROR(SEARCH(DadosSelect!$C$2,I3)))</xm:f>
            <xm:f>DadosSelect!$C$2</xm:f>
            <x14:dxf>
              <fill>
                <patternFill>
                  <bgColor rgb="FF92D050"/>
                </patternFill>
              </fill>
            </x14:dxf>
          </x14:cfRule>
          <xm:sqref>I3:I13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D7988-EA5A-493E-A6CE-A07078A3969D}">
  <dimension ref="B1:I12"/>
  <sheetViews>
    <sheetView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39" customHeight="1" x14ac:dyDescent="0.25">
      <c r="B1" s="44" t="s">
        <v>461</v>
      </c>
      <c r="C1" s="44"/>
      <c r="D1" s="45" t="s">
        <v>460</v>
      </c>
      <c r="E1" s="46"/>
      <c r="F1" s="46"/>
      <c r="G1" s="46"/>
      <c r="H1" s="47" t="s">
        <v>459</v>
      </c>
      <c r="I1" s="44"/>
    </row>
    <row r="2" spans="2:9" ht="15.75" x14ac:dyDescent="0.25">
      <c r="B2" s="15" t="s">
        <v>0</v>
      </c>
      <c r="C2" s="16" t="s">
        <v>1</v>
      </c>
      <c r="D2" s="16" t="s">
        <v>2</v>
      </c>
      <c r="E2" s="16" t="s">
        <v>3</v>
      </c>
      <c r="F2" s="16" t="s">
        <v>4</v>
      </c>
      <c r="G2" s="16" t="s">
        <v>5</v>
      </c>
      <c r="H2" s="16" t="s">
        <v>6</v>
      </c>
      <c r="I2" s="17" t="s">
        <v>7</v>
      </c>
    </row>
    <row r="3" spans="2:9" x14ac:dyDescent="0.25">
      <c r="B3" s="11" t="s">
        <v>361</v>
      </c>
      <c r="C3" s="8" t="s">
        <v>360</v>
      </c>
      <c r="D3" s="4"/>
      <c r="E3" s="3"/>
      <c r="F3" s="3"/>
      <c r="G3" s="3"/>
      <c r="H3" s="3"/>
      <c r="I3" s="13"/>
    </row>
    <row r="4" spans="2:9" ht="45" x14ac:dyDescent="0.25">
      <c r="B4" s="12" t="s">
        <v>362</v>
      </c>
      <c r="C4" s="6" t="s">
        <v>371</v>
      </c>
      <c r="D4" s="7" t="s">
        <v>380</v>
      </c>
      <c r="E4" s="5"/>
      <c r="F4" s="24"/>
      <c r="G4" s="24"/>
      <c r="H4" s="5"/>
      <c r="I4" s="21"/>
    </row>
    <row r="5" spans="2:9" ht="45" x14ac:dyDescent="0.25">
      <c r="B5" s="12" t="s">
        <v>363</v>
      </c>
      <c r="C5" s="6" t="s">
        <v>378</v>
      </c>
      <c r="D5" s="7" t="s">
        <v>381</v>
      </c>
      <c r="E5" s="5"/>
      <c r="F5" s="24"/>
      <c r="G5" s="24"/>
      <c r="H5" s="5"/>
      <c r="I5" s="21"/>
    </row>
    <row r="6" spans="2:9" ht="45" x14ac:dyDescent="0.25">
      <c r="B6" s="12" t="s">
        <v>364</v>
      </c>
      <c r="C6" s="6" t="s">
        <v>379</v>
      </c>
      <c r="D6" s="7" t="s">
        <v>382</v>
      </c>
      <c r="E6" s="5"/>
      <c r="F6" s="24"/>
      <c r="G6" s="24"/>
      <c r="H6" s="5"/>
      <c r="I6" s="21"/>
    </row>
    <row r="7" spans="2:9" ht="45" x14ac:dyDescent="0.25">
      <c r="B7" s="12" t="s">
        <v>365</v>
      </c>
      <c r="C7" s="6" t="s">
        <v>376</v>
      </c>
      <c r="D7" s="7" t="s">
        <v>383</v>
      </c>
      <c r="E7" s="5"/>
      <c r="F7" s="24"/>
      <c r="G7" s="24"/>
      <c r="H7" s="5"/>
      <c r="I7" s="21"/>
    </row>
    <row r="8" spans="2:9" ht="60" x14ac:dyDescent="0.25">
      <c r="B8" s="12" t="s">
        <v>366</v>
      </c>
      <c r="C8" s="6" t="s">
        <v>377</v>
      </c>
      <c r="D8" s="7" t="s">
        <v>384</v>
      </c>
      <c r="E8" s="5"/>
      <c r="F8" s="24"/>
      <c r="G8" s="24"/>
      <c r="H8" s="5"/>
      <c r="I8" s="21"/>
    </row>
    <row r="9" spans="2:9" ht="75" x14ac:dyDescent="0.25">
      <c r="B9" s="12" t="s">
        <v>367</v>
      </c>
      <c r="C9" s="6" t="s">
        <v>375</v>
      </c>
      <c r="D9" s="7" t="s">
        <v>385</v>
      </c>
      <c r="E9" s="5"/>
      <c r="F9" s="24"/>
      <c r="G9" s="24"/>
      <c r="H9" s="5"/>
      <c r="I9" s="21"/>
    </row>
    <row r="10" spans="2:9" ht="30" x14ac:dyDescent="0.25">
      <c r="B10" s="12" t="s">
        <v>368</v>
      </c>
      <c r="C10" s="6" t="s">
        <v>372</v>
      </c>
      <c r="D10" s="7" t="s">
        <v>386</v>
      </c>
      <c r="E10" s="5"/>
      <c r="F10" s="24"/>
      <c r="G10" s="24"/>
      <c r="H10" s="5"/>
      <c r="I10" s="21"/>
    </row>
    <row r="11" spans="2:9" ht="30" x14ac:dyDescent="0.25">
      <c r="B11" s="12" t="s">
        <v>369</v>
      </c>
      <c r="C11" s="6" t="s">
        <v>373</v>
      </c>
      <c r="D11" s="7" t="s">
        <v>387</v>
      </c>
      <c r="E11" s="5"/>
      <c r="F11" s="24"/>
      <c r="G11" s="24"/>
      <c r="H11" s="5"/>
      <c r="I11" s="21"/>
    </row>
    <row r="12" spans="2:9" ht="60" x14ac:dyDescent="0.25">
      <c r="B12" s="12" t="s">
        <v>370</v>
      </c>
      <c r="C12" s="6" t="s">
        <v>374</v>
      </c>
      <c r="D12" s="2" t="s">
        <v>388</v>
      </c>
      <c r="E12" s="1"/>
      <c r="F12" s="2"/>
      <c r="G12" s="2"/>
      <c r="H12" s="1"/>
      <c r="I12" s="14"/>
    </row>
  </sheetData>
  <mergeCells count="3">
    <mergeCell ref="B1:C1"/>
    <mergeCell ref="D1:G1"/>
    <mergeCell ref="H1:I1"/>
  </mergeCells>
  <phoneticPr fontId="5" type="noConversion"/>
  <dataValidations count="2">
    <dataValidation type="list" allowBlank="1" showInputMessage="1" showErrorMessage="1" sqref="I3:I12" xr:uid="{260391EB-C5DC-4C3A-B054-4EACAE6BEEA0}">
      <formula1>INDIRECT("tab_status")</formula1>
    </dataValidation>
    <dataValidation type="list" allowBlank="1" showInputMessage="1" showErrorMessage="1" sqref="E3:E12" xr:uid="{17878F34-5350-4936-98EB-D119B2B4825A}">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CCF7F866-057C-4809-93F6-D16A68FDC907}">
            <xm:f>NOT(ISERROR(SEARCH(DadosSelect!$C$5,I3)))</xm:f>
            <xm:f>DadosSelect!$C$5</xm:f>
            <x14:dxf>
              <fill>
                <patternFill>
                  <bgColor theme="0" tint="-0.14996795556505021"/>
                </patternFill>
              </fill>
            </x14:dxf>
          </x14:cfRule>
          <x14:cfRule type="containsText" priority="2" operator="containsText" id="{55076826-60DF-42A1-99C1-0B1D0E813B9D}">
            <xm:f>NOT(ISERROR(SEARCH(DadosSelect!$C$4,I3)))</xm:f>
            <xm:f>DadosSelect!$C$4</xm:f>
            <x14:dxf>
              <fill>
                <patternFill>
                  <bgColor rgb="FFFF0000"/>
                </patternFill>
              </fill>
            </x14:dxf>
          </x14:cfRule>
          <x14:cfRule type="containsText" priority="3" operator="containsText" id="{098EF7B2-D7CD-437D-8320-97618398E7D8}">
            <xm:f>NOT(ISERROR(SEARCH(DadosSelect!$C$3,I3)))</xm:f>
            <xm:f>DadosSelect!$C$3</xm:f>
            <x14:dxf>
              <fill>
                <patternFill>
                  <bgColor rgb="FFFFFF00"/>
                </patternFill>
              </fill>
            </x14:dxf>
          </x14:cfRule>
          <x14:cfRule type="containsText" priority="4" operator="containsText" id="{4C8F6CBC-F74A-4CEC-96DC-FFC70E4FEDB6}">
            <xm:f>NOT(ISERROR(SEARCH(DadosSelect!$C$2,I3)))</xm:f>
            <xm:f>DadosSelect!$C$2</xm:f>
            <x14:dxf>
              <fill>
                <patternFill>
                  <bgColor rgb="FF92D050"/>
                </patternFill>
              </fill>
            </x14:dxf>
          </x14:cfRule>
          <xm:sqref>I3:I12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6EDC4-FB40-490D-9A29-F232CFA2F785}">
  <dimension ref="B1:I7"/>
  <sheetViews>
    <sheetView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45" customHeight="1" x14ac:dyDescent="0.25">
      <c r="B1" s="44" t="s">
        <v>461</v>
      </c>
      <c r="C1" s="44"/>
      <c r="D1" s="45" t="s">
        <v>460</v>
      </c>
      <c r="E1" s="46"/>
      <c r="F1" s="46"/>
      <c r="G1" s="46"/>
      <c r="H1" s="47" t="s">
        <v>459</v>
      </c>
      <c r="I1" s="44"/>
    </row>
    <row r="2" spans="2:9" ht="15.75" x14ac:dyDescent="0.25">
      <c r="B2" s="15" t="s">
        <v>0</v>
      </c>
      <c r="C2" s="16" t="s">
        <v>1</v>
      </c>
      <c r="D2" s="16" t="s">
        <v>2</v>
      </c>
      <c r="E2" s="16" t="s">
        <v>3</v>
      </c>
      <c r="F2" s="16" t="s">
        <v>4</v>
      </c>
      <c r="G2" s="16" t="s">
        <v>5</v>
      </c>
      <c r="H2" s="16" t="s">
        <v>6</v>
      </c>
      <c r="I2" s="17" t="s">
        <v>7</v>
      </c>
    </row>
    <row r="3" spans="2:9" x14ac:dyDescent="0.25">
      <c r="B3" s="11" t="s">
        <v>390</v>
      </c>
      <c r="C3" s="8" t="s">
        <v>389</v>
      </c>
      <c r="D3" s="4"/>
      <c r="E3" s="3"/>
      <c r="F3" s="3"/>
      <c r="G3" s="3"/>
      <c r="H3" s="3"/>
      <c r="I3" s="13"/>
    </row>
    <row r="4" spans="2:9" ht="30" x14ac:dyDescent="0.25">
      <c r="B4" s="12" t="s">
        <v>391</v>
      </c>
      <c r="C4" s="6" t="s">
        <v>395</v>
      </c>
      <c r="D4" s="7" t="s">
        <v>399</v>
      </c>
      <c r="E4" s="5"/>
      <c r="F4" s="24"/>
      <c r="G4" s="24"/>
      <c r="H4" s="5"/>
      <c r="I4" s="21"/>
    </row>
    <row r="5" spans="2:9" ht="45" x14ac:dyDescent="0.25">
      <c r="B5" s="12" t="s">
        <v>392</v>
      </c>
      <c r="C5" s="6" t="s">
        <v>396</v>
      </c>
      <c r="D5" s="7" t="s">
        <v>400</v>
      </c>
      <c r="E5" s="5"/>
      <c r="F5" s="24"/>
      <c r="G5" s="24"/>
      <c r="H5" s="5"/>
      <c r="I5" s="21"/>
    </row>
    <row r="6" spans="2:9" ht="60" x14ac:dyDescent="0.25">
      <c r="B6" s="12" t="s">
        <v>393</v>
      </c>
      <c r="C6" s="6" t="s">
        <v>397</v>
      </c>
      <c r="D6" s="7" t="s">
        <v>401</v>
      </c>
      <c r="E6" s="5"/>
      <c r="F6" s="24"/>
      <c r="G6" s="24"/>
      <c r="H6" s="5"/>
      <c r="I6" s="21"/>
    </row>
    <row r="7" spans="2:9" ht="30" x14ac:dyDescent="0.25">
      <c r="B7" s="12" t="s">
        <v>394</v>
      </c>
      <c r="C7" s="6" t="s">
        <v>398</v>
      </c>
      <c r="D7" s="7" t="s">
        <v>402</v>
      </c>
      <c r="E7" s="5"/>
      <c r="F7" s="24"/>
      <c r="G7" s="24"/>
      <c r="H7" s="5"/>
      <c r="I7" s="21"/>
    </row>
  </sheetData>
  <mergeCells count="3">
    <mergeCell ref="B1:C1"/>
    <mergeCell ref="D1:G1"/>
    <mergeCell ref="H1:I1"/>
  </mergeCells>
  <phoneticPr fontId="5" type="noConversion"/>
  <dataValidations count="2">
    <dataValidation type="list" allowBlank="1" showInputMessage="1" showErrorMessage="1" sqref="E3:E7" xr:uid="{EC2937C1-758D-4FE5-A489-52E814E0A79C}">
      <formula1>INDIRECT("tab_apl")</formula1>
    </dataValidation>
    <dataValidation type="list" allowBlank="1" showInputMessage="1" showErrorMessage="1" sqref="I3:I7" xr:uid="{46CDE7ED-FA65-47C3-B976-DFB247745A76}">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EC2DE328-F58E-4BAA-8E95-1D42141E072F}">
            <xm:f>NOT(ISERROR(SEARCH(DadosSelect!$C$5,I3)))</xm:f>
            <xm:f>DadosSelect!$C$5</xm:f>
            <x14:dxf>
              <fill>
                <patternFill>
                  <bgColor theme="0" tint="-0.14996795556505021"/>
                </patternFill>
              </fill>
            </x14:dxf>
          </x14:cfRule>
          <x14:cfRule type="containsText" priority="2" operator="containsText" id="{43B107B9-AF25-41EC-B674-77D3C9302200}">
            <xm:f>NOT(ISERROR(SEARCH(DadosSelect!$C$4,I3)))</xm:f>
            <xm:f>DadosSelect!$C$4</xm:f>
            <x14:dxf>
              <fill>
                <patternFill>
                  <bgColor rgb="FFFF0000"/>
                </patternFill>
              </fill>
            </x14:dxf>
          </x14:cfRule>
          <x14:cfRule type="containsText" priority="3" operator="containsText" id="{0F8D08E0-F4AF-4D68-9CB9-2E1C30504413}">
            <xm:f>NOT(ISERROR(SEARCH(DadosSelect!$C$3,I3)))</xm:f>
            <xm:f>DadosSelect!$C$3</xm:f>
            <x14:dxf>
              <fill>
                <patternFill>
                  <bgColor rgb="FFFFFF00"/>
                </patternFill>
              </fill>
            </x14:dxf>
          </x14:cfRule>
          <x14:cfRule type="containsText" priority="4" operator="containsText" id="{43AA56A1-69A2-4B4F-A6C1-63EDA99A297C}">
            <xm:f>NOT(ISERROR(SEARCH(DadosSelect!$C$2,I3)))</xm:f>
            <xm:f>DadosSelect!$C$2</xm:f>
            <x14:dxf>
              <fill>
                <patternFill>
                  <bgColor rgb="FF92D050"/>
                </patternFill>
              </fill>
            </x14:dxf>
          </x14:cfRule>
          <xm:sqref>I3:I7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26EED-D6D4-41D8-B168-025F407A2036}">
  <dimension ref="B1:I9"/>
  <sheetViews>
    <sheetView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50.25" customHeight="1" x14ac:dyDescent="0.25">
      <c r="B1" s="48" t="s">
        <v>461</v>
      </c>
      <c r="C1" s="48"/>
      <c r="D1" s="49" t="s">
        <v>462</v>
      </c>
      <c r="E1" s="50"/>
      <c r="F1" s="50"/>
      <c r="G1" s="50"/>
      <c r="H1" s="51" t="s">
        <v>459</v>
      </c>
      <c r="I1" s="48"/>
    </row>
    <row r="2" spans="2:9" ht="15.75" x14ac:dyDescent="0.25">
      <c r="B2" s="15" t="s">
        <v>0</v>
      </c>
      <c r="C2" s="16" t="s">
        <v>1</v>
      </c>
      <c r="D2" s="16" t="s">
        <v>2</v>
      </c>
      <c r="E2" s="16" t="s">
        <v>3</v>
      </c>
      <c r="F2" s="16" t="s">
        <v>4</v>
      </c>
      <c r="G2" s="16" t="s">
        <v>5</v>
      </c>
      <c r="H2" s="16" t="s">
        <v>6</v>
      </c>
      <c r="I2" s="17" t="s">
        <v>7</v>
      </c>
    </row>
    <row r="3" spans="2:9" x14ac:dyDescent="0.25">
      <c r="B3" s="11" t="s">
        <v>403</v>
      </c>
      <c r="C3" s="8" t="s">
        <v>302</v>
      </c>
      <c r="D3" s="4"/>
      <c r="E3" s="3"/>
      <c r="F3" s="3"/>
      <c r="G3" s="3"/>
      <c r="H3" s="3"/>
      <c r="I3" s="13"/>
    </row>
    <row r="4" spans="2:9" ht="75" x14ac:dyDescent="0.25">
      <c r="B4" s="12" t="s">
        <v>404</v>
      </c>
      <c r="C4" s="6" t="s">
        <v>411</v>
      </c>
      <c r="D4" s="7" t="s">
        <v>410</v>
      </c>
      <c r="E4" s="5"/>
      <c r="F4" s="24"/>
      <c r="G4" s="24"/>
      <c r="H4" s="5"/>
      <c r="I4" s="21"/>
    </row>
    <row r="5" spans="2:9" ht="45" x14ac:dyDescent="0.25">
      <c r="B5" s="12" t="s">
        <v>405</v>
      </c>
      <c r="C5" s="6" t="s">
        <v>412</v>
      </c>
      <c r="D5" s="7" t="s">
        <v>413</v>
      </c>
      <c r="E5" s="5"/>
      <c r="F5" s="24"/>
      <c r="G5" s="24"/>
      <c r="H5" s="5"/>
      <c r="I5" s="21"/>
    </row>
    <row r="6" spans="2:9" ht="75" x14ac:dyDescent="0.25">
      <c r="B6" s="12" t="s">
        <v>406</v>
      </c>
      <c r="C6" s="6" t="s">
        <v>415</v>
      </c>
      <c r="D6" s="7" t="s">
        <v>414</v>
      </c>
      <c r="E6" s="5"/>
      <c r="F6" s="24"/>
      <c r="G6" s="24"/>
      <c r="H6" s="5"/>
      <c r="I6" s="21"/>
    </row>
    <row r="7" spans="2:9" ht="45" x14ac:dyDescent="0.25">
      <c r="B7" s="12" t="s">
        <v>407</v>
      </c>
      <c r="C7" s="6" t="s">
        <v>416</v>
      </c>
      <c r="D7" s="7" t="s">
        <v>418</v>
      </c>
      <c r="E7" s="5"/>
      <c r="F7" s="24"/>
      <c r="G7" s="24"/>
      <c r="H7" s="5"/>
      <c r="I7" s="21"/>
    </row>
    <row r="8" spans="2:9" ht="45" x14ac:dyDescent="0.25">
      <c r="B8" s="12" t="s">
        <v>408</v>
      </c>
      <c r="C8" s="6" t="s">
        <v>417</v>
      </c>
      <c r="D8" s="2" t="s">
        <v>419</v>
      </c>
      <c r="E8" s="1"/>
      <c r="F8" s="2"/>
      <c r="G8" s="2"/>
      <c r="H8" s="1"/>
      <c r="I8" s="14"/>
    </row>
    <row r="9" spans="2:9" ht="60" x14ac:dyDescent="0.25">
      <c r="B9" s="12" t="s">
        <v>409</v>
      </c>
      <c r="C9" s="6" t="s">
        <v>326</v>
      </c>
      <c r="D9" s="2" t="s">
        <v>420</v>
      </c>
      <c r="E9" s="1"/>
      <c r="F9" s="2"/>
      <c r="G9" s="2"/>
      <c r="H9" s="1"/>
      <c r="I9" s="14"/>
    </row>
  </sheetData>
  <mergeCells count="3">
    <mergeCell ref="B1:C1"/>
    <mergeCell ref="D1:G1"/>
    <mergeCell ref="H1:I1"/>
  </mergeCells>
  <phoneticPr fontId="5" type="noConversion"/>
  <dataValidations count="2">
    <dataValidation type="list" allowBlank="1" showInputMessage="1" showErrorMessage="1" sqref="I3:I9" xr:uid="{038DEBC7-7ED1-4DCA-9CEF-D26102128E3F}">
      <formula1>INDIRECT("tab_status")</formula1>
    </dataValidation>
    <dataValidation type="list" allowBlank="1" showInputMessage="1" showErrorMessage="1" sqref="E3:E9" xr:uid="{02BE4AF9-E18B-4981-AE8F-4FAF125A5880}">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9B6BEEC5-068F-4031-A1F3-022FA4174EEA}">
            <xm:f>NOT(ISERROR(SEARCH(DadosSelect!$C$5,I3)))</xm:f>
            <xm:f>DadosSelect!$C$5</xm:f>
            <x14:dxf>
              <fill>
                <patternFill>
                  <bgColor theme="0" tint="-0.14996795556505021"/>
                </patternFill>
              </fill>
            </x14:dxf>
          </x14:cfRule>
          <x14:cfRule type="containsText" priority="2" operator="containsText" id="{2278F81C-65A6-4133-8C84-1A9ACE8EA077}">
            <xm:f>NOT(ISERROR(SEARCH(DadosSelect!$C$4,I3)))</xm:f>
            <xm:f>DadosSelect!$C$4</xm:f>
            <x14:dxf>
              <fill>
                <patternFill>
                  <bgColor rgb="FFFF0000"/>
                </patternFill>
              </fill>
            </x14:dxf>
          </x14:cfRule>
          <x14:cfRule type="containsText" priority="3" operator="containsText" id="{A25B751C-2E38-44B5-9158-83AC0EBF26EC}">
            <xm:f>NOT(ISERROR(SEARCH(DadosSelect!$C$3,I3)))</xm:f>
            <xm:f>DadosSelect!$C$3</xm:f>
            <x14:dxf>
              <fill>
                <patternFill>
                  <bgColor rgb="FFFFFF00"/>
                </patternFill>
              </fill>
            </x14:dxf>
          </x14:cfRule>
          <x14:cfRule type="containsText" priority="4" operator="containsText" id="{174B6EA3-7DDA-4690-9435-099CE1C1738D}">
            <xm:f>NOT(ISERROR(SEARCH(DadosSelect!$C$2,I3)))</xm:f>
            <xm:f>DadosSelect!$C$2</xm:f>
            <x14:dxf>
              <fill>
                <patternFill>
                  <bgColor rgb="FF92D050"/>
                </patternFill>
              </fill>
            </x14:dxf>
          </x14:cfRule>
          <xm:sqref>I3:I9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3BB6-8295-46C3-AF88-439E986F79FD}">
  <dimension ref="B1:I4"/>
  <sheetViews>
    <sheetView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43.5" customHeight="1" x14ac:dyDescent="0.25">
      <c r="B1" s="48" t="s">
        <v>461</v>
      </c>
      <c r="C1" s="48"/>
      <c r="D1" s="49" t="s">
        <v>462</v>
      </c>
      <c r="E1" s="50"/>
      <c r="F1" s="50"/>
      <c r="G1" s="50"/>
      <c r="H1" s="51" t="s">
        <v>459</v>
      </c>
      <c r="I1" s="48"/>
    </row>
    <row r="2" spans="2:9" ht="15.75" x14ac:dyDescent="0.25">
      <c r="B2" s="15" t="s">
        <v>0</v>
      </c>
      <c r="C2" s="16" t="s">
        <v>1</v>
      </c>
      <c r="D2" s="16" t="s">
        <v>2</v>
      </c>
      <c r="E2" s="16" t="s">
        <v>3</v>
      </c>
      <c r="F2" s="16" t="s">
        <v>4</v>
      </c>
      <c r="G2" s="16" t="s">
        <v>5</v>
      </c>
      <c r="H2" s="16" t="s">
        <v>6</v>
      </c>
      <c r="I2" s="17" t="s">
        <v>7</v>
      </c>
    </row>
    <row r="3" spans="2:9" x14ac:dyDescent="0.25">
      <c r="B3" s="11" t="s">
        <v>422</v>
      </c>
      <c r="C3" s="8" t="s">
        <v>421</v>
      </c>
      <c r="D3" s="4"/>
      <c r="E3" s="3"/>
      <c r="F3" s="3"/>
      <c r="G3" s="3"/>
      <c r="H3" s="3"/>
      <c r="I3" s="13"/>
    </row>
    <row r="4" spans="2:9" ht="30" x14ac:dyDescent="0.25">
      <c r="B4" s="12" t="s">
        <v>423</v>
      </c>
      <c r="C4" s="6" t="s">
        <v>421</v>
      </c>
      <c r="D4" s="7" t="s">
        <v>424</v>
      </c>
      <c r="E4" s="5"/>
      <c r="F4" s="24"/>
      <c r="G4" s="24"/>
      <c r="H4" s="5"/>
      <c r="I4" s="21"/>
    </row>
  </sheetData>
  <mergeCells count="3">
    <mergeCell ref="B1:C1"/>
    <mergeCell ref="D1:G1"/>
    <mergeCell ref="H1:I1"/>
  </mergeCells>
  <dataValidations count="2">
    <dataValidation type="list" allowBlank="1" showInputMessage="1" showErrorMessage="1" sqref="E3:E4" xr:uid="{6ED9E71A-5D2C-48CF-B6D7-B3A2EF954C33}">
      <formula1>INDIRECT("tab_apl")</formula1>
    </dataValidation>
    <dataValidation type="list" allowBlank="1" showInputMessage="1" showErrorMessage="1" sqref="I3:I4" xr:uid="{BE41C0D4-1757-4BDC-B43D-C322AB7C2675}">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4382CBC0-A123-4169-8FDD-6FBBE3395897}">
            <xm:f>NOT(ISERROR(SEARCH(DadosSelect!$C$5,I3)))</xm:f>
            <xm:f>DadosSelect!$C$5</xm:f>
            <x14:dxf>
              <fill>
                <patternFill>
                  <bgColor theme="0" tint="-0.14996795556505021"/>
                </patternFill>
              </fill>
            </x14:dxf>
          </x14:cfRule>
          <x14:cfRule type="containsText" priority="2" operator="containsText" id="{3990BAB8-95CD-4FA2-A8A4-8F1E1482AD0B}">
            <xm:f>NOT(ISERROR(SEARCH(DadosSelect!$C$4,I3)))</xm:f>
            <xm:f>DadosSelect!$C$4</xm:f>
            <x14:dxf>
              <fill>
                <patternFill>
                  <bgColor rgb="FFFF0000"/>
                </patternFill>
              </fill>
            </x14:dxf>
          </x14:cfRule>
          <x14:cfRule type="containsText" priority="3" operator="containsText" id="{A7F6EC2F-1BB1-42AD-9BD3-2A2068848160}">
            <xm:f>NOT(ISERROR(SEARCH(DadosSelect!$C$3,I3)))</xm:f>
            <xm:f>DadosSelect!$C$3</xm:f>
            <x14:dxf>
              <fill>
                <patternFill>
                  <bgColor rgb="FFFFFF00"/>
                </patternFill>
              </fill>
            </x14:dxf>
          </x14:cfRule>
          <x14:cfRule type="containsText" priority="4" operator="containsText" id="{A21C282D-E0CC-43D3-9710-4A6D0A785383}">
            <xm:f>NOT(ISERROR(SEARCH(DadosSelect!$C$2,I3)))</xm:f>
            <xm:f>DadosSelect!$C$2</xm:f>
            <x14:dxf>
              <fill>
                <patternFill>
                  <bgColor rgb="FF92D050"/>
                </patternFill>
              </fill>
            </x14:dxf>
          </x14:cfRule>
          <xm:sqref>I3:I4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E0768-9616-48E6-85B0-87330DD331D0}">
  <dimension ref="B1:I6"/>
  <sheetViews>
    <sheetView workbookViewId="0">
      <selection activeCell="D9" sqref="D9"/>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42" customHeight="1" x14ac:dyDescent="0.25">
      <c r="B1" s="48" t="s">
        <v>461</v>
      </c>
      <c r="C1" s="48"/>
      <c r="D1" s="49" t="s">
        <v>462</v>
      </c>
      <c r="E1" s="50"/>
      <c r="F1" s="50"/>
      <c r="G1" s="50"/>
      <c r="H1" s="51" t="s">
        <v>459</v>
      </c>
      <c r="I1" s="48"/>
    </row>
    <row r="2" spans="2:9" ht="15.75" x14ac:dyDescent="0.25">
      <c r="B2" s="15" t="s">
        <v>0</v>
      </c>
      <c r="C2" s="16" t="s">
        <v>1</v>
      </c>
      <c r="D2" s="16" t="s">
        <v>2</v>
      </c>
      <c r="E2" s="16" t="s">
        <v>3</v>
      </c>
      <c r="F2" s="16" t="s">
        <v>4</v>
      </c>
      <c r="G2" s="16" t="s">
        <v>5</v>
      </c>
      <c r="H2" s="16" t="s">
        <v>6</v>
      </c>
      <c r="I2" s="17" t="s">
        <v>7</v>
      </c>
    </row>
    <row r="3" spans="2:9" x14ac:dyDescent="0.25">
      <c r="B3" s="11" t="s">
        <v>426</v>
      </c>
      <c r="C3" s="8" t="s">
        <v>360</v>
      </c>
      <c r="D3" s="4"/>
      <c r="E3" s="3"/>
      <c r="F3" s="3"/>
      <c r="G3" s="3"/>
      <c r="H3" s="3"/>
      <c r="I3" s="13"/>
    </row>
    <row r="4" spans="2:9" ht="75" x14ac:dyDescent="0.25">
      <c r="B4" s="12" t="s">
        <v>425</v>
      </c>
      <c r="C4" s="6" t="s">
        <v>375</v>
      </c>
      <c r="D4" s="7" t="s">
        <v>430</v>
      </c>
      <c r="E4" s="5"/>
      <c r="F4" s="24"/>
      <c r="G4" s="24"/>
      <c r="H4" s="5"/>
      <c r="I4" s="21"/>
    </row>
    <row r="5" spans="2:9" ht="45" x14ac:dyDescent="0.25">
      <c r="B5" s="12" t="s">
        <v>427</v>
      </c>
      <c r="C5" s="6" t="s">
        <v>429</v>
      </c>
      <c r="D5" s="2" t="s">
        <v>431</v>
      </c>
      <c r="E5" s="1"/>
      <c r="F5" s="2"/>
      <c r="G5" s="2"/>
      <c r="H5" s="1"/>
      <c r="I5" s="14"/>
    </row>
    <row r="6" spans="2:9" ht="45" x14ac:dyDescent="0.25">
      <c r="B6" s="12" t="s">
        <v>428</v>
      </c>
      <c r="C6" s="6" t="s">
        <v>374</v>
      </c>
      <c r="D6" s="2" t="s">
        <v>432</v>
      </c>
      <c r="E6" s="1"/>
      <c r="F6" s="2"/>
      <c r="G6" s="2"/>
      <c r="H6" s="1"/>
      <c r="I6" s="14"/>
    </row>
  </sheetData>
  <mergeCells count="3">
    <mergeCell ref="B1:C1"/>
    <mergeCell ref="D1:G1"/>
    <mergeCell ref="H1:I1"/>
  </mergeCells>
  <phoneticPr fontId="5" type="noConversion"/>
  <dataValidations count="2">
    <dataValidation type="list" allowBlank="1" showInputMessage="1" showErrorMessage="1" sqref="I3:I6" xr:uid="{62ED7ADF-3613-490D-9A13-08E987963D03}">
      <formula1>INDIRECT("tab_status")</formula1>
    </dataValidation>
    <dataValidation type="list" allowBlank="1" showInputMessage="1" showErrorMessage="1" sqref="E3:E6" xr:uid="{0A3FEDDF-6C6B-41FB-B794-E59DC92D0AA3}">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CE0F22E3-7A13-4A97-91EC-AFBB434F6270}">
            <xm:f>NOT(ISERROR(SEARCH(DadosSelect!$C$5,I3)))</xm:f>
            <xm:f>DadosSelect!$C$5</xm:f>
            <x14:dxf>
              <fill>
                <patternFill>
                  <bgColor theme="0" tint="-0.14996795556505021"/>
                </patternFill>
              </fill>
            </x14:dxf>
          </x14:cfRule>
          <x14:cfRule type="containsText" priority="2" operator="containsText" id="{759C1924-DC94-4C33-94EA-851739716E74}">
            <xm:f>NOT(ISERROR(SEARCH(DadosSelect!$C$4,I3)))</xm:f>
            <xm:f>DadosSelect!$C$4</xm:f>
            <x14:dxf>
              <fill>
                <patternFill>
                  <bgColor rgb="FFFF0000"/>
                </patternFill>
              </fill>
            </x14:dxf>
          </x14:cfRule>
          <x14:cfRule type="containsText" priority="3" operator="containsText" id="{DA15941F-6C5F-4C93-A552-DC5E74A0789F}">
            <xm:f>NOT(ISERROR(SEARCH(DadosSelect!$C$3,I3)))</xm:f>
            <xm:f>DadosSelect!$C$3</xm:f>
            <x14:dxf>
              <fill>
                <patternFill>
                  <bgColor rgb="FFFFFF00"/>
                </patternFill>
              </fill>
            </x14:dxf>
          </x14:cfRule>
          <x14:cfRule type="containsText" priority="4" operator="containsText" id="{B505E5A1-57CF-4CAC-A0FC-E5D763C79D3A}">
            <xm:f>NOT(ISERROR(SEARCH(DadosSelect!$C$2,I3)))</xm:f>
            <xm:f>DadosSelect!$C$2</xm:f>
            <x14:dxf>
              <fill>
                <patternFill>
                  <bgColor rgb="FF92D050"/>
                </patternFill>
              </fill>
            </x14:dxf>
          </x14:cfRule>
          <xm:sqref>I3:I6</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218D-07A3-4257-9E86-3AC0B46BBF54}">
  <dimension ref="B1:I11"/>
  <sheetViews>
    <sheetView workbookViewId="0">
      <selection activeCell="F4" sqref="F4:G11"/>
    </sheetView>
  </sheetViews>
  <sheetFormatPr defaultRowHeight="15" x14ac:dyDescent="0.25"/>
  <cols>
    <col min="2" max="2" width="11.42578125" bestFit="1" customWidth="1"/>
    <col min="3" max="3" width="63.140625" customWidth="1"/>
    <col min="4" max="4" width="61.7109375" customWidth="1"/>
    <col min="5" max="5" width="22.28515625" customWidth="1"/>
    <col min="6" max="6" width="62.85546875" customWidth="1"/>
    <col min="7" max="7" width="39.85546875" customWidth="1"/>
    <col min="8" max="8" width="25" customWidth="1"/>
    <col min="9" max="9" width="26.42578125" customWidth="1"/>
  </cols>
  <sheetData>
    <row r="1" spans="2:9" ht="63" customHeight="1" x14ac:dyDescent="0.25">
      <c r="B1" s="48" t="s">
        <v>461</v>
      </c>
      <c r="C1" s="48"/>
      <c r="D1" s="49" t="s">
        <v>462</v>
      </c>
      <c r="E1" s="50"/>
      <c r="F1" s="50"/>
      <c r="G1" s="50"/>
      <c r="H1" s="51" t="s">
        <v>459</v>
      </c>
      <c r="I1" s="48"/>
    </row>
    <row r="2" spans="2:9" ht="15.75" x14ac:dyDescent="0.25">
      <c r="B2" s="15" t="s">
        <v>0</v>
      </c>
      <c r="C2" s="16" t="s">
        <v>1</v>
      </c>
      <c r="D2" s="16" t="s">
        <v>2</v>
      </c>
      <c r="E2" s="16" t="s">
        <v>3</v>
      </c>
      <c r="F2" s="16" t="s">
        <v>4</v>
      </c>
      <c r="G2" s="16" t="s">
        <v>5</v>
      </c>
      <c r="H2" s="16" t="s">
        <v>6</v>
      </c>
      <c r="I2" s="17" t="s">
        <v>7</v>
      </c>
    </row>
    <row r="3" spans="2:9" x14ac:dyDescent="0.25">
      <c r="B3" s="11" t="s">
        <v>433</v>
      </c>
      <c r="C3" s="8" t="s">
        <v>434</v>
      </c>
      <c r="D3" s="4"/>
      <c r="E3" s="3"/>
      <c r="F3" s="3"/>
      <c r="G3" s="3"/>
      <c r="H3" s="3"/>
      <c r="I3" s="13"/>
    </row>
    <row r="4" spans="2:9" ht="75" x14ac:dyDescent="0.25">
      <c r="B4" s="12" t="s">
        <v>435</v>
      </c>
      <c r="C4" s="6" t="s">
        <v>443</v>
      </c>
      <c r="D4" s="7" t="s">
        <v>451</v>
      </c>
      <c r="E4" s="5"/>
      <c r="F4" s="24"/>
      <c r="G4" s="24"/>
      <c r="H4" s="5"/>
      <c r="I4" s="21"/>
    </row>
    <row r="5" spans="2:9" ht="45" x14ac:dyDescent="0.25">
      <c r="B5" s="12" t="s">
        <v>436</v>
      </c>
      <c r="C5" s="6" t="s">
        <v>444</v>
      </c>
      <c r="D5" s="2" t="s">
        <v>452</v>
      </c>
      <c r="E5" s="1"/>
      <c r="F5" s="2"/>
      <c r="G5" s="2"/>
      <c r="H5" s="1"/>
      <c r="I5" s="14"/>
    </row>
    <row r="6" spans="2:9" ht="30" x14ac:dyDescent="0.25">
      <c r="B6" s="12" t="s">
        <v>437</v>
      </c>
      <c r="C6" s="6" t="s">
        <v>445</v>
      </c>
      <c r="D6" s="2" t="s">
        <v>453</v>
      </c>
      <c r="E6" s="1"/>
      <c r="F6" s="2"/>
      <c r="G6" s="2"/>
      <c r="H6" s="1"/>
      <c r="I6" s="14"/>
    </row>
    <row r="7" spans="2:9" ht="30" x14ac:dyDescent="0.25">
      <c r="B7" s="12" t="s">
        <v>438</v>
      </c>
      <c r="C7" s="6" t="s">
        <v>446</v>
      </c>
      <c r="D7" s="2" t="s">
        <v>454</v>
      </c>
      <c r="E7" s="1"/>
      <c r="F7" s="2"/>
      <c r="G7" s="2"/>
      <c r="H7" s="1"/>
      <c r="I7" s="14"/>
    </row>
    <row r="8" spans="2:9" ht="90" x14ac:dyDescent="0.25">
      <c r="B8" s="12" t="s">
        <v>439</v>
      </c>
      <c r="C8" s="6" t="s">
        <v>447</v>
      </c>
      <c r="D8" s="2" t="s">
        <v>455</v>
      </c>
      <c r="E8" s="1"/>
      <c r="F8" s="2"/>
      <c r="G8" s="2"/>
      <c r="H8" s="1"/>
      <c r="I8" s="14"/>
    </row>
    <row r="9" spans="2:9" ht="30" x14ac:dyDescent="0.25">
      <c r="B9" s="12" t="s">
        <v>440</v>
      </c>
      <c r="C9" s="6" t="s">
        <v>448</v>
      </c>
      <c r="D9" s="2" t="s">
        <v>456</v>
      </c>
      <c r="E9" s="1"/>
      <c r="F9" s="2"/>
      <c r="G9" s="2"/>
      <c r="H9" s="1"/>
      <c r="I9" s="14"/>
    </row>
    <row r="10" spans="2:9" ht="30" x14ac:dyDescent="0.25">
      <c r="B10" s="12" t="s">
        <v>441</v>
      </c>
      <c r="C10" s="6" t="s">
        <v>449</v>
      </c>
      <c r="D10" s="2" t="s">
        <v>457</v>
      </c>
      <c r="E10" s="1"/>
      <c r="F10" s="2"/>
      <c r="G10" s="2"/>
      <c r="H10" s="1"/>
      <c r="I10" s="14"/>
    </row>
    <row r="11" spans="2:9" ht="75" x14ac:dyDescent="0.25">
      <c r="B11" s="12" t="s">
        <v>442</v>
      </c>
      <c r="C11" s="6" t="s">
        <v>450</v>
      </c>
      <c r="D11" s="2" t="s">
        <v>458</v>
      </c>
      <c r="E11" s="1"/>
      <c r="F11" s="2"/>
      <c r="G11" s="2"/>
      <c r="H11" s="1"/>
      <c r="I11" s="14"/>
    </row>
  </sheetData>
  <mergeCells count="3">
    <mergeCell ref="B1:C1"/>
    <mergeCell ref="D1:G1"/>
    <mergeCell ref="H1:I1"/>
  </mergeCells>
  <phoneticPr fontId="5" type="noConversion"/>
  <dataValidations count="2">
    <dataValidation type="list" allowBlank="1" showInputMessage="1" showErrorMessage="1" sqref="E3:E11" xr:uid="{48C0770D-5DB9-4D8C-BD4F-24CF0BA7B65F}">
      <formula1>INDIRECT("tab_apl")</formula1>
    </dataValidation>
    <dataValidation type="list" allowBlank="1" showInputMessage="1" showErrorMessage="1" sqref="I3:I11" xr:uid="{CE5E70D0-B1E8-4DC5-B788-58A59C1D3096}">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6FFEFC1D-3C5F-4D7C-B386-2326B29BDDD3}">
            <xm:f>NOT(ISERROR(SEARCH(DadosSelect!$C$5,I3)))</xm:f>
            <xm:f>DadosSelect!$C$5</xm:f>
            <x14:dxf>
              <fill>
                <patternFill>
                  <bgColor theme="0" tint="-0.14996795556505021"/>
                </patternFill>
              </fill>
            </x14:dxf>
          </x14:cfRule>
          <x14:cfRule type="containsText" priority="2" operator="containsText" id="{CC205072-4DDB-44B6-895D-B627DAEEBED7}">
            <xm:f>NOT(ISERROR(SEARCH(DadosSelect!$C$4,I3)))</xm:f>
            <xm:f>DadosSelect!$C$4</xm:f>
            <x14:dxf>
              <fill>
                <patternFill>
                  <bgColor rgb="FFFF0000"/>
                </patternFill>
              </fill>
            </x14:dxf>
          </x14:cfRule>
          <x14:cfRule type="containsText" priority="3" operator="containsText" id="{D0CF156F-5767-4039-AF52-A92E532D6612}">
            <xm:f>NOT(ISERROR(SEARCH(DadosSelect!$C$3,I3)))</xm:f>
            <xm:f>DadosSelect!$C$3</xm:f>
            <x14:dxf>
              <fill>
                <patternFill>
                  <bgColor rgb="FFFFFF00"/>
                </patternFill>
              </fill>
            </x14:dxf>
          </x14:cfRule>
          <x14:cfRule type="containsText" priority="4" operator="containsText" id="{1CC69802-466F-4CA9-ABC4-DB7EFF09258B}">
            <xm:f>NOT(ISERROR(SEARCH(DadosSelect!$C$2,I3)))</xm:f>
            <xm:f>DadosSelect!$C$2</xm:f>
            <x14:dxf>
              <fill>
                <patternFill>
                  <bgColor rgb="FF92D050"/>
                </patternFill>
              </fill>
            </x14:dxf>
          </x14:cfRule>
          <xm:sqref>I3:I11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83D0B-5DCF-4165-ABD2-B92E1F5C21BF}">
  <sheetPr>
    <tabColor theme="1"/>
  </sheetPr>
  <dimension ref="B1:K13"/>
  <sheetViews>
    <sheetView topLeftCell="E10" workbookViewId="0">
      <selection activeCell="K13" sqref="K13"/>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460</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523</v>
      </c>
      <c r="C3" s="8" t="s">
        <v>524</v>
      </c>
      <c r="D3" s="4"/>
      <c r="E3" s="4"/>
      <c r="F3" s="4"/>
      <c r="G3" s="3"/>
      <c r="H3" s="3"/>
      <c r="I3" s="3"/>
      <c r="J3" s="3"/>
      <c r="K3" s="13"/>
    </row>
    <row r="4" spans="2:11" ht="30" x14ac:dyDescent="0.25">
      <c r="B4" s="34" t="s">
        <v>525</v>
      </c>
      <c r="C4" s="34" t="s">
        <v>526</v>
      </c>
      <c r="D4" s="34" t="s">
        <v>527</v>
      </c>
      <c r="E4" s="35" t="s">
        <v>528</v>
      </c>
      <c r="F4" s="34" t="s">
        <v>529</v>
      </c>
      <c r="G4" s="5"/>
      <c r="H4" s="24"/>
      <c r="I4" s="24"/>
      <c r="J4" s="5"/>
      <c r="K4" s="21"/>
    </row>
    <row r="5" spans="2:11" ht="30" x14ac:dyDescent="0.25">
      <c r="B5" s="34" t="s">
        <v>530</v>
      </c>
      <c r="C5" s="34" t="s">
        <v>531</v>
      </c>
      <c r="D5" s="34" t="s">
        <v>532</v>
      </c>
      <c r="E5" s="35" t="s">
        <v>533</v>
      </c>
      <c r="F5" s="34" t="s">
        <v>534</v>
      </c>
      <c r="G5" s="5"/>
      <c r="H5" s="24"/>
      <c r="I5" s="24"/>
      <c r="J5" s="5"/>
      <c r="K5" s="21"/>
    </row>
    <row r="6" spans="2:11" ht="30" x14ac:dyDescent="0.25">
      <c r="B6" s="34" t="s">
        <v>535</v>
      </c>
      <c r="C6" s="34" t="s">
        <v>536</v>
      </c>
      <c r="D6" s="34" t="s">
        <v>537</v>
      </c>
      <c r="E6" s="35" t="s">
        <v>538</v>
      </c>
      <c r="F6" s="34" t="s">
        <v>539</v>
      </c>
      <c r="G6" s="5"/>
      <c r="H6" s="24"/>
      <c r="I6" s="24"/>
      <c r="J6" s="5"/>
      <c r="K6" s="21"/>
    </row>
    <row r="7" spans="2:11" ht="30" x14ac:dyDescent="0.25">
      <c r="B7" s="34" t="s">
        <v>540</v>
      </c>
      <c r="C7" s="34" t="s">
        <v>541</v>
      </c>
      <c r="D7" s="34" t="s">
        <v>542</v>
      </c>
      <c r="E7" s="35" t="s">
        <v>543</v>
      </c>
      <c r="F7" s="34" t="s">
        <v>544</v>
      </c>
      <c r="G7" s="5"/>
      <c r="H7" s="24"/>
      <c r="I7" s="24"/>
      <c r="J7" s="5"/>
      <c r="K7" s="21"/>
    </row>
    <row r="8" spans="2:11" ht="30" x14ac:dyDescent="0.25">
      <c r="B8" s="34" t="s">
        <v>545</v>
      </c>
      <c r="C8" s="34" t="s">
        <v>546</v>
      </c>
      <c r="D8" s="34" t="s">
        <v>547</v>
      </c>
      <c r="E8" s="35" t="s">
        <v>548</v>
      </c>
      <c r="F8" s="34" t="s">
        <v>549</v>
      </c>
      <c r="G8" s="5"/>
      <c r="H8" s="24"/>
      <c r="I8" s="24"/>
      <c r="J8" s="5"/>
      <c r="K8" s="21"/>
    </row>
    <row r="9" spans="2:11" ht="30" x14ac:dyDescent="0.25">
      <c r="B9" s="34" t="s">
        <v>550</v>
      </c>
      <c r="C9" s="34" t="s">
        <v>551</v>
      </c>
      <c r="D9" s="34" t="s">
        <v>552</v>
      </c>
      <c r="E9" s="35" t="s">
        <v>553</v>
      </c>
      <c r="F9" s="34" t="s">
        <v>554</v>
      </c>
      <c r="G9" s="5"/>
      <c r="H9" s="24"/>
      <c r="I9" s="24"/>
      <c r="J9" s="5"/>
      <c r="K9" s="21"/>
    </row>
    <row r="10" spans="2:11" ht="30" x14ac:dyDescent="0.25">
      <c r="B10" s="34" t="s">
        <v>555</v>
      </c>
      <c r="C10" s="34" t="s">
        <v>346</v>
      </c>
      <c r="D10" s="34" t="s">
        <v>556</v>
      </c>
      <c r="E10" s="35" t="s">
        <v>557</v>
      </c>
      <c r="F10" s="34" t="s">
        <v>558</v>
      </c>
      <c r="G10" s="5"/>
      <c r="H10" s="24"/>
      <c r="I10" s="24"/>
      <c r="J10" s="5"/>
      <c r="K10" s="21"/>
    </row>
    <row r="11" spans="2:11" ht="30" x14ac:dyDescent="0.25">
      <c r="B11" s="34" t="s">
        <v>559</v>
      </c>
      <c r="C11" s="34" t="s">
        <v>560</v>
      </c>
      <c r="D11" s="34" t="s">
        <v>561</v>
      </c>
      <c r="E11" s="35" t="s">
        <v>562</v>
      </c>
      <c r="F11" s="34" t="s">
        <v>563</v>
      </c>
      <c r="G11" s="5"/>
      <c r="H11" s="24"/>
      <c r="I11" s="24"/>
      <c r="J11" s="5"/>
      <c r="K11" s="21"/>
    </row>
    <row r="12" spans="2:11" ht="30" x14ac:dyDescent="0.25">
      <c r="B12" s="34" t="s">
        <v>564</v>
      </c>
      <c r="C12" s="34" t="s">
        <v>348</v>
      </c>
      <c r="D12" s="34" t="s">
        <v>565</v>
      </c>
      <c r="E12" s="35" t="s">
        <v>566</v>
      </c>
      <c r="F12" s="34" t="s">
        <v>567</v>
      </c>
      <c r="G12" s="1"/>
      <c r="H12" s="1"/>
      <c r="I12" s="1"/>
      <c r="J12" s="1"/>
      <c r="K12" s="14"/>
    </row>
    <row r="13" spans="2:11" ht="45" x14ac:dyDescent="0.25">
      <c r="B13" s="34" t="s">
        <v>568</v>
      </c>
      <c r="C13" s="34" t="s">
        <v>349</v>
      </c>
      <c r="D13" s="34" t="s">
        <v>569</v>
      </c>
      <c r="E13" s="35" t="s">
        <v>570</v>
      </c>
      <c r="F13" s="34" t="s">
        <v>571</v>
      </c>
      <c r="G13" s="1"/>
      <c r="H13" s="1"/>
      <c r="I13" s="1"/>
      <c r="J13" s="1"/>
      <c r="K13" s="14"/>
    </row>
  </sheetData>
  <mergeCells count="3">
    <mergeCell ref="B1:C1"/>
    <mergeCell ref="D1:I1"/>
    <mergeCell ref="J1:K1"/>
  </mergeCells>
  <dataValidations count="2">
    <dataValidation type="list" allowBlank="1" showInputMessage="1" showErrorMessage="1" sqref="K3:K13" xr:uid="{C400E84F-11FD-4362-B7FB-DBD847F20AEC}">
      <formula1>INDIRECT("tab_status")</formula1>
    </dataValidation>
    <dataValidation type="list" allowBlank="1" showInputMessage="1" showErrorMessage="1" sqref="G3:G13" xr:uid="{59D9F8A5-609F-4F89-A88E-CD55266081B7}">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01A1E8A5-A255-4AA3-8788-AA488DEB83CA}">
            <xm:f>NOT(ISERROR(SEARCH(DadosSelect!$C$5,K3)))</xm:f>
            <xm:f>DadosSelect!$C$5</xm:f>
            <x14:dxf>
              <fill>
                <patternFill>
                  <bgColor theme="0" tint="-0.14996795556505021"/>
                </patternFill>
              </fill>
            </x14:dxf>
          </x14:cfRule>
          <x14:cfRule type="containsText" priority="2" operator="containsText" id="{AD51D4EC-19F9-40C0-9713-97A73E2CCFA8}">
            <xm:f>NOT(ISERROR(SEARCH(DadosSelect!$C$4,K3)))</xm:f>
            <xm:f>DadosSelect!$C$4</xm:f>
            <x14:dxf>
              <fill>
                <patternFill>
                  <bgColor rgb="FFFF0000"/>
                </patternFill>
              </fill>
            </x14:dxf>
          </x14:cfRule>
          <x14:cfRule type="containsText" priority="3" operator="containsText" id="{A413AE98-B628-4C23-8AC4-8D3B0DA01B3B}">
            <xm:f>NOT(ISERROR(SEARCH(DadosSelect!$C$3,K3)))</xm:f>
            <xm:f>DadosSelect!$C$3</xm:f>
            <x14:dxf>
              <fill>
                <patternFill>
                  <bgColor rgb="FFFFFF00"/>
                </patternFill>
              </fill>
            </x14:dxf>
          </x14:cfRule>
          <x14:cfRule type="containsText" priority="4" operator="containsText" id="{E5008EF0-7AC6-4A53-8080-CC4A14C6D9D8}">
            <xm:f>NOT(ISERROR(SEARCH(DadosSelect!$C$2,K3)))</xm:f>
            <xm:f>DadosSelect!$C$2</xm:f>
            <x14:dxf>
              <fill>
                <patternFill>
                  <bgColor rgb="FF92D050"/>
                </patternFill>
              </fill>
            </x14:dxf>
          </x14:cfRule>
          <xm:sqref>K3:K13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36915-0E0D-43B5-A073-37FB41912EDD}">
  <sheetPr>
    <tabColor theme="1"/>
  </sheetPr>
  <dimension ref="B1:K12"/>
  <sheetViews>
    <sheetView workbookViewId="0">
      <selection activeCell="D9" sqref="D9"/>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460</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610</v>
      </c>
      <c r="C3" s="8" t="s">
        <v>611</v>
      </c>
      <c r="D3" s="4"/>
      <c r="E3" s="4"/>
      <c r="F3" s="4"/>
      <c r="G3" s="3"/>
      <c r="H3" s="3"/>
      <c r="I3" s="3"/>
      <c r="J3" s="3"/>
      <c r="K3" s="13"/>
    </row>
    <row r="4" spans="2:11" ht="30" x14ac:dyDescent="0.25">
      <c r="B4" s="34" t="s">
        <v>572</v>
      </c>
      <c r="C4" s="34" t="s">
        <v>573</v>
      </c>
      <c r="D4" s="34" t="s">
        <v>574</v>
      </c>
      <c r="E4" s="35" t="s">
        <v>575</v>
      </c>
      <c r="F4" s="34" t="s">
        <v>576</v>
      </c>
      <c r="G4" s="5"/>
      <c r="H4" s="24"/>
      <c r="I4" s="24"/>
      <c r="J4" s="5"/>
      <c r="K4" s="21"/>
    </row>
    <row r="5" spans="2:11" ht="30" x14ac:dyDescent="0.25">
      <c r="B5" s="34" t="s">
        <v>577</v>
      </c>
      <c r="C5" s="34" t="s">
        <v>578</v>
      </c>
      <c r="D5" s="34" t="s">
        <v>579</v>
      </c>
      <c r="E5" s="35" t="s">
        <v>580</v>
      </c>
      <c r="F5" s="34" t="s">
        <v>581</v>
      </c>
      <c r="G5" s="5"/>
      <c r="H5" s="24"/>
      <c r="I5" s="24"/>
      <c r="J5" s="5"/>
      <c r="K5" s="21"/>
    </row>
    <row r="6" spans="2:11" ht="30" x14ac:dyDescent="0.25">
      <c r="B6" s="34" t="s">
        <v>582</v>
      </c>
      <c r="C6" s="34" t="s">
        <v>379</v>
      </c>
      <c r="D6" s="34" t="s">
        <v>583</v>
      </c>
      <c r="E6" s="35" t="s">
        <v>584</v>
      </c>
      <c r="F6" s="34" t="s">
        <v>585</v>
      </c>
      <c r="G6" s="5"/>
      <c r="H6" s="24"/>
      <c r="I6" s="24"/>
      <c r="J6" s="5"/>
      <c r="K6" s="21"/>
    </row>
    <row r="7" spans="2:11" ht="30" x14ac:dyDescent="0.25">
      <c r="B7" s="34" t="s">
        <v>586</v>
      </c>
      <c r="C7" s="34" t="s">
        <v>376</v>
      </c>
      <c r="D7" s="34" t="s">
        <v>587</v>
      </c>
      <c r="E7" s="35" t="s">
        <v>575</v>
      </c>
      <c r="F7" s="34" t="s">
        <v>588</v>
      </c>
      <c r="G7" s="5"/>
      <c r="H7" s="24"/>
      <c r="I7" s="24"/>
      <c r="J7" s="5"/>
      <c r="K7" s="21"/>
    </row>
    <row r="8" spans="2:11" ht="30" x14ac:dyDescent="0.25">
      <c r="B8" s="34" t="s">
        <v>589</v>
      </c>
      <c r="C8" s="34" t="s">
        <v>590</v>
      </c>
      <c r="D8" s="34" t="s">
        <v>591</v>
      </c>
      <c r="E8" s="35" t="s">
        <v>592</v>
      </c>
      <c r="F8" s="34" t="s">
        <v>593</v>
      </c>
      <c r="G8" s="5"/>
      <c r="H8" s="24"/>
      <c r="I8" s="24"/>
      <c r="J8" s="5"/>
      <c r="K8" s="21"/>
    </row>
    <row r="9" spans="2:11" ht="30" x14ac:dyDescent="0.25">
      <c r="B9" s="34" t="s">
        <v>594</v>
      </c>
      <c r="C9" s="34" t="s">
        <v>375</v>
      </c>
      <c r="D9" s="34" t="s">
        <v>595</v>
      </c>
      <c r="E9" s="35" t="s">
        <v>596</v>
      </c>
      <c r="F9" s="34" t="s">
        <v>597</v>
      </c>
      <c r="G9" s="5"/>
      <c r="H9" s="24"/>
      <c r="I9" s="24"/>
      <c r="J9" s="5"/>
      <c r="K9" s="21"/>
    </row>
    <row r="10" spans="2:11" ht="30" x14ac:dyDescent="0.25">
      <c r="B10" s="34" t="s">
        <v>598</v>
      </c>
      <c r="C10" s="34" t="s">
        <v>372</v>
      </c>
      <c r="D10" s="34" t="s">
        <v>599</v>
      </c>
      <c r="E10" s="35" t="s">
        <v>600</v>
      </c>
      <c r="F10" s="34" t="s">
        <v>601</v>
      </c>
      <c r="G10" s="5"/>
      <c r="H10" s="24"/>
      <c r="I10" s="24"/>
      <c r="J10" s="5"/>
      <c r="K10" s="21"/>
    </row>
    <row r="11" spans="2:11" ht="30" x14ac:dyDescent="0.25">
      <c r="B11" s="34" t="s">
        <v>602</v>
      </c>
      <c r="C11" s="34" t="s">
        <v>373</v>
      </c>
      <c r="D11" s="34" t="s">
        <v>603</v>
      </c>
      <c r="E11" s="35" t="s">
        <v>604</v>
      </c>
      <c r="F11" s="34" t="s">
        <v>605</v>
      </c>
      <c r="G11" s="5"/>
      <c r="H11" s="24"/>
      <c r="I11" s="24"/>
      <c r="J11" s="5"/>
      <c r="K11" s="21"/>
    </row>
    <row r="12" spans="2:11" ht="30" x14ac:dyDescent="0.25">
      <c r="B12" s="34" t="s">
        <v>606</v>
      </c>
      <c r="C12" s="34" t="s">
        <v>374</v>
      </c>
      <c r="D12" s="34" t="s">
        <v>607</v>
      </c>
      <c r="E12" s="35" t="s">
        <v>608</v>
      </c>
      <c r="F12" s="34" t="s">
        <v>609</v>
      </c>
      <c r="G12" s="1"/>
      <c r="H12" s="1"/>
      <c r="I12" s="1"/>
      <c r="J12" s="1"/>
      <c r="K12" s="14"/>
    </row>
  </sheetData>
  <mergeCells count="3">
    <mergeCell ref="B1:C1"/>
    <mergeCell ref="D1:I1"/>
    <mergeCell ref="J1:K1"/>
  </mergeCells>
  <dataValidations count="2">
    <dataValidation type="list" allowBlank="1" showInputMessage="1" showErrorMessage="1" sqref="G3:G12" xr:uid="{05F7374A-3679-4A2A-A305-5417F9A067A6}">
      <formula1>INDIRECT("tab_apl")</formula1>
    </dataValidation>
    <dataValidation type="list" allowBlank="1" showInputMessage="1" showErrorMessage="1" sqref="K3:K12" xr:uid="{F5C7ACA6-4FC9-49CA-99F6-BA4A90F367B8}">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BFC443B2-F3C5-41B7-95DE-AE22517A9496}">
            <xm:f>NOT(ISERROR(SEARCH(DadosSelect!$C$5,K3)))</xm:f>
            <xm:f>DadosSelect!$C$5</xm:f>
            <x14:dxf>
              <fill>
                <patternFill>
                  <bgColor theme="0" tint="-0.14996795556505021"/>
                </patternFill>
              </fill>
            </x14:dxf>
          </x14:cfRule>
          <x14:cfRule type="containsText" priority="2" operator="containsText" id="{A11D6B26-D830-4415-8F47-8B7DA560903C}">
            <xm:f>NOT(ISERROR(SEARCH(DadosSelect!$C$4,K3)))</xm:f>
            <xm:f>DadosSelect!$C$4</xm:f>
            <x14:dxf>
              <fill>
                <patternFill>
                  <bgColor rgb="FFFF0000"/>
                </patternFill>
              </fill>
            </x14:dxf>
          </x14:cfRule>
          <x14:cfRule type="containsText" priority="3" operator="containsText" id="{B2D834D0-9D08-42FB-AB6B-F15A41558B48}">
            <xm:f>NOT(ISERROR(SEARCH(DadosSelect!$C$3,K3)))</xm:f>
            <xm:f>DadosSelect!$C$3</xm:f>
            <x14:dxf>
              <fill>
                <patternFill>
                  <bgColor rgb="FFFFFF00"/>
                </patternFill>
              </fill>
            </x14:dxf>
          </x14:cfRule>
          <x14:cfRule type="containsText" priority="4" operator="containsText" id="{61F2E179-BFC3-4FAE-B743-9742B576A4FD}">
            <xm:f>NOT(ISERROR(SEARCH(DadosSelect!$C$2,K3)))</xm:f>
            <xm:f>DadosSelect!$C$2</xm:f>
            <x14:dxf>
              <fill>
                <patternFill>
                  <bgColor rgb="FF92D050"/>
                </patternFill>
              </fill>
            </x14:dxf>
          </x14:cfRule>
          <xm:sqref>K3:K12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38CDD-5C75-47FB-8E06-0621D88CAF09}">
  <sheetPr>
    <tabColor theme="1"/>
  </sheetPr>
  <dimension ref="B1:K7"/>
  <sheetViews>
    <sheetView workbookViewId="0">
      <selection activeCell="C3" sqref="C3"/>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460</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631</v>
      </c>
      <c r="C3" s="8" t="s">
        <v>389</v>
      </c>
      <c r="D3" s="4"/>
      <c r="E3" s="4"/>
      <c r="F3" s="4"/>
      <c r="G3" s="3"/>
      <c r="H3" s="3"/>
      <c r="I3" s="3"/>
      <c r="J3" s="3"/>
      <c r="K3" s="13"/>
    </row>
    <row r="4" spans="2:11" ht="30" x14ac:dyDescent="0.25">
      <c r="B4" s="34" t="s">
        <v>612</v>
      </c>
      <c r="C4" s="34" t="s">
        <v>613</v>
      </c>
      <c r="D4" s="34" t="s">
        <v>614</v>
      </c>
      <c r="E4" s="35" t="s">
        <v>615</v>
      </c>
      <c r="F4" s="34" t="s">
        <v>616</v>
      </c>
      <c r="G4" s="5"/>
      <c r="H4" s="24"/>
      <c r="I4" s="24"/>
      <c r="J4" s="5"/>
      <c r="K4" s="21"/>
    </row>
    <row r="5" spans="2:11" ht="30" x14ac:dyDescent="0.25">
      <c r="B5" s="34" t="s">
        <v>617</v>
      </c>
      <c r="C5" s="34" t="s">
        <v>618</v>
      </c>
      <c r="D5" s="34" t="s">
        <v>619</v>
      </c>
      <c r="E5" s="35" t="s">
        <v>620</v>
      </c>
      <c r="F5" s="34" t="s">
        <v>621</v>
      </c>
      <c r="G5" s="5"/>
      <c r="H5" s="24"/>
      <c r="I5" s="24"/>
      <c r="J5" s="5"/>
      <c r="K5" s="21"/>
    </row>
    <row r="6" spans="2:11" ht="30" x14ac:dyDescent="0.25">
      <c r="B6" s="34" t="s">
        <v>622</v>
      </c>
      <c r="C6" s="34" t="s">
        <v>397</v>
      </c>
      <c r="D6" s="34" t="s">
        <v>623</v>
      </c>
      <c r="E6" s="35" t="s">
        <v>624</v>
      </c>
      <c r="F6" s="34" t="s">
        <v>625</v>
      </c>
      <c r="G6" s="5"/>
      <c r="H6" s="24"/>
      <c r="I6" s="24"/>
      <c r="J6" s="5"/>
      <c r="K6" s="21"/>
    </row>
    <row r="7" spans="2:11" ht="30" x14ac:dyDescent="0.25">
      <c r="B7" s="34" t="s">
        <v>626</v>
      </c>
      <c r="C7" s="34" t="s">
        <v>627</v>
      </c>
      <c r="D7" s="34" t="s">
        <v>628</v>
      </c>
      <c r="E7" s="35" t="s">
        <v>629</v>
      </c>
      <c r="F7" s="34" t="s">
        <v>630</v>
      </c>
      <c r="G7" s="5"/>
      <c r="H7" s="24"/>
      <c r="I7" s="24"/>
      <c r="J7" s="5"/>
      <c r="K7" s="21"/>
    </row>
  </sheetData>
  <mergeCells count="3">
    <mergeCell ref="B1:C1"/>
    <mergeCell ref="D1:I1"/>
    <mergeCell ref="J1:K1"/>
  </mergeCells>
  <dataValidations count="2">
    <dataValidation type="list" allowBlank="1" showInputMessage="1" showErrorMessage="1" sqref="K3:K7" xr:uid="{24A38ADB-7C30-4B7F-A263-861819708D58}">
      <formula1>INDIRECT("tab_status")</formula1>
    </dataValidation>
    <dataValidation type="list" allowBlank="1" showInputMessage="1" showErrorMessage="1" sqref="G3:G7" xr:uid="{54E3F456-71BF-460A-84B9-A12EB47C061B}">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CBF7D884-B0EA-48A3-BEB5-A8365825B089}">
            <xm:f>NOT(ISERROR(SEARCH(DadosSelect!$C$5,K3)))</xm:f>
            <xm:f>DadosSelect!$C$5</xm:f>
            <x14:dxf>
              <fill>
                <patternFill>
                  <bgColor theme="0" tint="-0.14996795556505021"/>
                </patternFill>
              </fill>
            </x14:dxf>
          </x14:cfRule>
          <x14:cfRule type="containsText" priority="2" operator="containsText" id="{B09D6093-FD37-4914-B4F7-B6B0DD111479}">
            <xm:f>NOT(ISERROR(SEARCH(DadosSelect!$C$4,K3)))</xm:f>
            <xm:f>DadosSelect!$C$4</xm:f>
            <x14:dxf>
              <fill>
                <patternFill>
                  <bgColor rgb="FFFF0000"/>
                </patternFill>
              </fill>
            </x14:dxf>
          </x14:cfRule>
          <x14:cfRule type="containsText" priority="3" operator="containsText" id="{B894F041-B028-45FF-BF9C-24BFD0D6A74E}">
            <xm:f>NOT(ISERROR(SEARCH(DadosSelect!$C$3,K3)))</xm:f>
            <xm:f>DadosSelect!$C$3</xm:f>
            <x14:dxf>
              <fill>
                <patternFill>
                  <bgColor rgb="FFFFFF00"/>
                </patternFill>
              </fill>
            </x14:dxf>
          </x14:cfRule>
          <x14:cfRule type="containsText" priority="4" operator="containsText" id="{F21B8608-E98E-4404-A7C1-535B59FAB4DC}">
            <xm:f>NOT(ISERROR(SEARCH(DadosSelect!$C$2,K3)))</xm:f>
            <xm:f>DadosSelect!$C$2</xm:f>
            <x14:dxf>
              <fill>
                <patternFill>
                  <bgColor rgb="FF92D050"/>
                </patternFill>
              </fill>
            </x14:dxf>
          </x14:cfRule>
          <xm:sqref>K3:K7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CE2FF-4D78-4F7B-9A06-FDFB2A7D110F}">
  <sheetPr>
    <tabColor theme="1"/>
  </sheetPr>
  <dimension ref="B1:K9"/>
  <sheetViews>
    <sheetView workbookViewId="0">
      <selection activeCell="F7" sqref="F7"/>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462</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658</v>
      </c>
      <c r="C3" s="8" t="s">
        <v>302</v>
      </c>
      <c r="D3" s="4"/>
      <c r="E3" s="4"/>
      <c r="F3" s="4"/>
      <c r="G3" s="3"/>
      <c r="H3" s="3"/>
      <c r="I3" s="3"/>
      <c r="J3" s="3"/>
      <c r="K3" s="13"/>
    </row>
    <row r="4" spans="2:11" ht="30" x14ac:dyDescent="0.25">
      <c r="B4" s="34" t="s">
        <v>632</v>
      </c>
      <c r="C4" s="34" t="s">
        <v>633</v>
      </c>
      <c r="D4" s="34" t="s">
        <v>634</v>
      </c>
      <c r="E4" s="35" t="s">
        <v>508</v>
      </c>
      <c r="F4" s="34" t="s">
        <v>635</v>
      </c>
      <c r="G4" s="5"/>
      <c r="H4" s="24"/>
      <c r="I4" s="24"/>
      <c r="J4" s="5"/>
      <c r="K4" s="21"/>
    </row>
    <row r="5" spans="2:11" ht="30" x14ac:dyDescent="0.25">
      <c r="B5" s="34" t="s">
        <v>636</v>
      </c>
      <c r="C5" s="34" t="s">
        <v>412</v>
      </c>
      <c r="D5" s="34" t="s">
        <v>637</v>
      </c>
      <c r="E5" s="35" t="s">
        <v>638</v>
      </c>
      <c r="F5" s="34" t="s">
        <v>639</v>
      </c>
      <c r="G5" s="5"/>
      <c r="H5" s="24"/>
      <c r="I5" s="24"/>
      <c r="J5" s="5"/>
      <c r="K5" s="21"/>
    </row>
    <row r="6" spans="2:11" ht="30" x14ac:dyDescent="0.25">
      <c r="B6" s="34" t="s">
        <v>640</v>
      </c>
      <c r="C6" s="34" t="s">
        <v>641</v>
      </c>
      <c r="D6" s="34" t="s">
        <v>642</v>
      </c>
      <c r="E6" s="35" t="s">
        <v>643</v>
      </c>
      <c r="F6" s="34" t="s">
        <v>644</v>
      </c>
      <c r="G6" s="5"/>
      <c r="H6" s="24"/>
      <c r="I6" s="24"/>
      <c r="J6" s="5"/>
      <c r="K6" s="21"/>
    </row>
    <row r="7" spans="2:11" ht="45" x14ac:dyDescent="0.25">
      <c r="B7" s="34" t="s">
        <v>645</v>
      </c>
      <c r="C7" s="34" t="s">
        <v>646</v>
      </c>
      <c r="D7" s="34" t="s">
        <v>647</v>
      </c>
      <c r="E7" s="35" t="s">
        <v>648</v>
      </c>
      <c r="F7" s="34" t="s">
        <v>649</v>
      </c>
      <c r="G7" s="5"/>
      <c r="H7" s="24"/>
      <c r="I7" s="24"/>
      <c r="J7" s="5"/>
      <c r="K7" s="21"/>
    </row>
    <row r="8" spans="2:11" ht="30" x14ac:dyDescent="0.25">
      <c r="B8" s="34" t="s">
        <v>650</v>
      </c>
      <c r="C8" s="34" t="s">
        <v>417</v>
      </c>
      <c r="D8" s="34" t="s">
        <v>651</v>
      </c>
      <c r="E8" s="35" t="s">
        <v>652</v>
      </c>
      <c r="F8" s="34" t="s">
        <v>653</v>
      </c>
      <c r="G8" s="1"/>
      <c r="H8" s="1"/>
      <c r="I8" s="1"/>
      <c r="J8" s="1"/>
      <c r="K8" s="14"/>
    </row>
    <row r="9" spans="2:11" ht="30" x14ac:dyDescent="0.25">
      <c r="B9" s="34" t="s">
        <v>654</v>
      </c>
      <c r="C9" s="34" t="s">
        <v>326</v>
      </c>
      <c r="D9" s="34" t="s">
        <v>655</v>
      </c>
      <c r="E9" s="35" t="s">
        <v>656</v>
      </c>
      <c r="F9" s="34" t="s">
        <v>657</v>
      </c>
      <c r="G9" s="1"/>
      <c r="H9" s="1"/>
      <c r="I9" s="1"/>
      <c r="J9" s="1"/>
      <c r="K9" s="14"/>
    </row>
  </sheetData>
  <mergeCells count="3">
    <mergeCell ref="B1:C1"/>
    <mergeCell ref="D1:I1"/>
    <mergeCell ref="J1:K1"/>
  </mergeCells>
  <dataValidations count="2">
    <dataValidation type="list" allowBlank="1" showInputMessage="1" showErrorMessage="1" sqref="G3:G9" xr:uid="{5C6F3209-8BDC-4F7D-9AD1-F74D2E3AE277}">
      <formula1>INDIRECT("tab_apl")</formula1>
    </dataValidation>
    <dataValidation type="list" allowBlank="1" showInputMessage="1" showErrorMessage="1" sqref="K3:K9" xr:uid="{9F245803-4A2F-4462-AF27-30A165EA2FAD}">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4C216B5-8CE7-4C7A-8F00-22AC56EB3676}">
            <xm:f>NOT(ISERROR(SEARCH(DadosSelect!$C$5,K3)))</xm:f>
            <xm:f>DadosSelect!$C$5</xm:f>
            <x14:dxf>
              <fill>
                <patternFill>
                  <bgColor theme="0" tint="-0.14996795556505021"/>
                </patternFill>
              </fill>
            </x14:dxf>
          </x14:cfRule>
          <x14:cfRule type="containsText" priority="2" operator="containsText" id="{B54846D5-4DA0-4BF5-AC7D-E95E0556C2C7}">
            <xm:f>NOT(ISERROR(SEARCH(DadosSelect!$C$4,K3)))</xm:f>
            <xm:f>DadosSelect!$C$4</xm:f>
            <x14:dxf>
              <fill>
                <patternFill>
                  <bgColor rgb="FFFF0000"/>
                </patternFill>
              </fill>
            </x14:dxf>
          </x14:cfRule>
          <x14:cfRule type="containsText" priority="3" operator="containsText" id="{B84832C0-A341-4AC5-9703-7BE5FC6A5A73}">
            <xm:f>NOT(ISERROR(SEARCH(DadosSelect!$C$3,K3)))</xm:f>
            <xm:f>DadosSelect!$C$3</xm:f>
            <x14:dxf>
              <fill>
                <patternFill>
                  <bgColor rgb="FFFFFF00"/>
                </patternFill>
              </fill>
            </x14:dxf>
          </x14:cfRule>
          <x14:cfRule type="containsText" priority="4" operator="containsText" id="{736901F5-C829-4CA9-A3B7-DC9FF4F5A017}">
            <xm:f>NOT(ISERROR(SEARCH(DadosSelect!$C$2,K3)))</xm:f>
            <xm:f>DadosSelect!$C$2</xm:f>
            <x14:dxf>
              <fill>
                <patternFill>
                  <bgColor rgb="FF92D050"/>
                </patternFill>
              </fill>
            </x14:dxf>
          </x14:cfRule>
          <xm:sqref>K3:K9</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62E5-3960-4589-9C2F-4EE0AB33CB1A}">
  <sheetPr>
    <tabColor theme="1"/>
  </sheetPr>
  <dimension ref="B1:K4"/>
  <sheetViews>
    <sheetView workbookViewId="0">
      <selection activeCell="C31" sqref="C31"/>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462</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660</v>
      </c>
      <c r="C3" s="8" t="s">
        <v>659</v>
      </c>
      <c r="D3" s="4"/>
      <c r="E3" s="4"/>
      <c r="F3" s="4"/>
      <c r="G3" s="3"/>
      <c r="H3" s="3"/>
      <c r="I3" s="3"/>
      <c r="J3" s="3"/>
      <c r="K3" s="13"/>
    </row>
    <row r="4" spans="2:11" ht="30" x14ac:dyDescent="0.25">
      <c r="B4" s="34" t="s">
        <v>661</v>
      </c>
      <c r="C4" s="34" t="s">
        <v>662</v>
      </c>
      <c r="D4" s="34" t="s">
        <v>663</v>
      </c>
      <c r="E4" s="35" t="s">
        <v>664</v>
      </c>
      <c r="F4" s="34" t="s">
        <v>665</v>
      </c>
      <c r="G4" s="5"/>
      <c r="H4" s="24"/>
      <c r="I4" s="24"/>
      <c r="J4" s="5"/>
      <c r="K4" s="21"/>
    </row>
  </sheetData>
  <mergeCells count="3">
    <mergeCell ref="B1:C1"/>
    <mergeCell ref="D1:I1"/>
    <mergeCell ref="J1:K1"/>
  </mergeCells>
  <dataValidations count="2">
    <dataValidation type="list" allowBlank="1" showInputMessage="1" showErrorMessage="1" sqref="K3:K4" xr:uid="{A3092F79-CB3B-4B00-B4DE-F2006874F94F}">
      <formula1>INDIRECT("tab_status")</formula1>
    </dataValidation>
    <dataValidation type="list" allowBlank="1" showInputMessage="1" showErrorMessage="1" sqref="G3:G4" xr:uid="{ED2A0653-03A8-4E78-B907-B539D8EB8CA5}">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6A622392-EA69-4D2E-902F-E229AEBFCBAE}">
            <xm:f>NOT(ISERROR(SEARCH(DadosSelect!$C$5,K3)))</xm:f>
            <xm:f>DadosSelect!$C$5</xm:f>
            <x14:dxf>
              <fill>
                <patternFill>
                  <bgColor theme="0" tint="-0.14996795556505021"/>
                </patternFill>
              </fill>
            </x14:dxf>
          </x14:cfRule>
          <x14:cfRule type="containsText" priority="2" operator="containsText" id="{6C9FC660-0B44-4545-9E8E-4D968E94043E}">
            <xm:f>NOT(ISERROR(SEARCH(DadosSelect!$C$4,K3)))</xm:f>
            <xm:f>DadosSelect!$C$4</xm:f>
            <x14:dxf>
              <fill>
                <patternFill>
                  <bgColor rgb="FFFF0000"/>
                </patternFill>
              </fill>
            </x14:dxf>
          </x14:cfRule>
          <x14:cfRule type="containsText" priority="3" operator="containsText" id="{AF33EB22-8F7F-41C5-8BBB-A66508150A42}">
            <xm:f>NOT(ISERROR(SEARCH(DadosSelect!$C$3,K3)))</xm:f>
            <xm:f>DadosSelect!$C$3</xm:f>
            <x14:dxf>
              <fill>
                <patternFill>
                  <bgColor rgb="FFFFFF00"/>
                </patternFill>
              </fill>
            </x14:dxf>
          </x14:cfRule>
          <x14:cfRule type="containsText" priority="4" operator="containsText" id="{D377E011-45B7-4391-8FB2-D7D7AA4B97B3}">
            <xm:f>NOT(ISERROR(SEARCH(DadosSelect!$C$2,K3)))</xm:f>
            <xm:f>DadosSelect!$C$2</xm:f>
            <x14:dxf>
              <fill>
                <patternFill>
                  <bgColor rgb="FF92D050"/>
                </patternFill>
              </fill>
            </x14:dxf>
          </x14:cfRule>
          <xm:sqref>K3:K4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4273B-0447-4221-B6A1-4A63A2D8EFF0}">
  <sheetPr>
    <tabColor theme="1"/>
  </sheetPr>
  <dimension ref="B1:K6"/>
  <sheetViews>
    <sheetView workbookViewId="0">
      <selection activeCell="E11" sqref="E11"/>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462</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679</v>
      </c>
      <c r="C3" s="8" t="s">
        <v>611</v>
      </c>
      <c r="D3" s="4"/>
      <c r="E3" s="4"/>
      <c r="F3" s="4"/>
      <c r="G3" s="3"/>
      <c r="H3" s="3"/>
      <c r="I3" s="3"/>
      <c r="J3" s="3"/>
      <c r="K3" s="13"/>
    </row>
    <row r="4" spans="2:11" ht="30" x14ac:dyDescent="0.25">
      <c r="B4" s="34" t="s">
        <v>666</v>
      </c>
      <c r="C4" s="34" t="s">
        <v>375</v>
      </c>
      <c r="D4" s="34" t="s">
        <v>667</v>
      </c>
      <c r="E4" s="35" t="s">
        <v>668</v>
      </c>
      <c r="F4" s="34" t="s">
        <v>669</v>
      </c>
      <c r="G4" s="5"/>
      <c r="H4" s="24"/>
      <c r="I4" s="24"/>
      <c r="J4" s="5"/>
      <c r="K4" s="21"/>
    </row>
    <row r="5" spans="2:11" ht="30" x14ac:dyDescent="0.25">
      <c r="B5" s="34" t="s">
        <v>670</v>
      </c>
      <c r="C5" s="34" t="s">
        <v>671</v>
      </c>
      <c r="D5" s="34" t="s">
        <v>672</v>
      </c>
      <c r="E5" s="35" t="s">
        <v>673</v>
      </c>
      <c r="F5" s="34" t="s">
        <v>674</v>
      </c>
      <c r="G5" s="1"/>
      <c r="H5" s="1"/>
      <c r="I5" s="1"/>
      <c r="J5" s="1"/>
      <c r="K5" s="14"/>
    </row>
    <row r="6" spans="2:11" ht="30" x14ac:dyDescent="0.25">
      <c r="B6" s="34" t="s">
        <v>675</v>
      </c>
      <c r="C6" s="34" t="s">
        <v>374</v>
      </c>
      <c r="D6" s="34" t="s">
        <v>676</v>
      </c>
      <c r="E6" s="35" t="s">
        <v>677</v>
      </c>
      <c r="F6" s="34" t="s">
        <v>678</v>
      </c>
      <c r="G6" s="1"/>
      <c r="H6" s="1"/>
      <c r="I6" s="1"/>
      <c r="J6" s="1"/>
      <c r="K6" s="14"/>
    </row>
  </sheetData>
  <mergeCells count="3">
    <mergeCell ref="B1:C1"/>
    <mergeCell ref="D1:I1"/>
    <mergeCell ref="J1:K1"/>
  </mergeCells>
  <dataValidations count="2">
    <dataValidation type="list" allowBlank="1" showInputMessage="1" showErrorMessage="1" sqref="G3:G6" xr:uid="{B5A8FD1D-6402-4288-BAEA-A540B42FD671}">
      <formula1>INDIRECT("tab_apl")</formula1>
    </dataValidation>
    <dataValidation type="list" allowBlank="1" showInputMessage="1" showErrorMessage="1" sqref="K3:K6" xr:uid="{CF0CFCB3-4A94-40CA-BFA4-21FAF7FF48A6}">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BDD9475A-047E-4994-8DB7-13C11D8F670F}">
            <xm:f>NOT(ISERROR(SEARCH(DadosSelect!$C$5,K3)))</xm:f>
            <xm:f>DadosSelect!$C$5</xm:f>
            <x14:dxf>
              <fill>
                <patternFill>
                  <bgColor theme="0" tint="-0.14996795556505021"/>
                </patternFill>
              </fill>
            </x14:dxf>
          </x14:cfRule>
          <x14:cfRule type="containsText" priority="2" operator="containsText" id="{79245B32-6DC6-49C9-947D-73690B7898ED}">
            <xm:f>NOT(ISERROR(SEARCH(DadosSelect!$C$4,K3)))</xm:f>
            <xm:f>DadosSelect!$C$4</xm:f>
            <x14:dxf>
              <fill>
                <patternFill>
                  <bgColor rgb="FFFF0000"/>
                </patternFill>
              </fill>
            </x14:dxf>
          </x14:cfRule>
          <x14:cfRule type="containsText" priority="3" operator="containsText" id="{1DF44F91-A249-4F47-8F43-DED41F0541C2}">
            <xm:f>NOT(ISERROR(SEARCH(DadosSelect!$C$3,K3)))</xm:f>
            <xm:f>DadosSelect!$C$3</xm:f>
            <x14:dxf>
              <fill>
                <patternFill>
                  <bgColor rgb="FFFFFF00"/>
                </patternFill>
              </fill>
            </x14:dxf>
          </x14:cfRule>
          <x14:cfRule type="containsText" priority="4" operator="containsText" id="{0E7435A1-1A34-4DD7-A26F-371E93B12353}">
            <xm:f>NOT(ISERROR(SEARCH(DadosSelect!$C$2,K3)))</xm:f>
            <xm:f>DadosSelect!$C$2</xm:f>
            <x14:dxf>
              <fill>
                <patternFill>
                  <bgColor rgb="FF92D050"/>
                </patternFill>
              </fill>
            </x14:dxf>
          </x14:cfRule>
          <xm:sqref>K3:K6</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A8BE-121C-4B3E-A933-F8FD7431AE9D}">
  <sheetPr>
    <tabColor theme="1"/>
  </sheetPr>
  <dimension ref="B1:K11"/>
  <sheetViews>
    <sheetView workbookViewId="0">
      <selection activeCell="C9" sqref="C9"/>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462</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x14ac:dyDescent="0.25">
      <c r="B3" s="11" t="s">
        <v>714</v>
      </c>
      <c r="C3" s="8" t="s">
        <v>389</v>
      </c>
      <c r="D3" s="4"/>
      <c r="E3" s="4"/>
      <c r="F3" s="4"/>
      <c r="G3" s="3"/>
      <c r="H3" s="3"/>
      <c r="I3" s="3"/>
      <c r="J3" s="3"/>
      <c r="K3" s="13"/>
    </row>
    <row r="4" spans="2:11" ht="30" x14ac:dyDescent="0.25">
      <c r="B4" s="34" t="s">
        <v>680</v>
      </c>
      <c r="C4" s="34" t="s">
        <v>681</v>
      </c>
      <c r="D4" s="34" t="s">
        <v>682</v>
      </c>
      <c r="E4" s="35" t="s">
        <v>615</v>
      </c>
      <c r="F4" s="34" t="s">
        <v>683</v>
      </c>
      <c r="G4" s="5"/>
      <c r="H4" s="24"/>
      <c r="I4" s="24"/>
      <c r="J4" s="5"/>
      <c r="K4" s="21"/>
    </row>
    <row r="5" spans="2:11" ht="30" x14ac:dyDescent="0.25">
      <c r="B5" s="34" t="s">
        <v>684</v>
      </c>
      <c r="C5" s="34" t="s">
        <v>618</v>
      </c>
      <c r="D5" s="34" t="s">
        <v>685</v>
      </c>
      <c r="E5" s="35" t="s">
        <v>686</v>
      </c>
      <c r="F5" s="34" t="s">
        <v>687</v>
      </c>
      <c r="G5" s="1"/>
      <c r="H5" s="1"/>
      <c r="I5" s="1"/>
      <c r="J5" s="1"/>
      <c r="K5" s="14"/>
    </row>
    <row r="6" spans="2:11" ht="30" x14ac:dyDescent="0.25">
      <c r="B6" s="34" t="s">
        <v>688</v>
      </c>
      <c r="C6" s="34" t="s">
        <v>689</v>
      </c>
      <c r="D6" s="34" t="s">
        <v>690</v>
      </c>
      <c r="E6" s="35" t="s">
        <v>691</v>
      </c>
      <c r="F6" s="34" t="s">
        <v>692</v>
      </c>
      <c r="G6" s="1"/>
      <c r="H6" s="1"/>
      <c r="I6" s="1"/>
      <c r="J6" s="1"/>
      <c r="K6" s="14"/>
    </row>
    <row r="7" spans="2:11" ht="30" x14ac:dyDescent="0.25">
      <c r="B7" s="34" t="s">
        <v>693</v>
      </c>
      <c r="C7" s="34" t="s">
        <v>446</v>
      </c>
      <c r="D7" s="34" t="s">
        <v>694</v>
      </c>
      <c r="E7" s="35" t="s">
        <v>695</v>
      </c>
      <c r="F7" s="34" t="s">
        <v>696</v>
      </c>
      <c r="G7" s="1"/>
      <c r="H7" s="1"/>
      <c r="I7" s="1"/>
      <c r="J7" s="1"/>
      <c r="K7" s="14"/>
    </row>
    <row r="8" spans="2:11" ht="30" x14ac:dyDescent="0.25">
      <c r="B8" s="34" t="s">
        <v>697</v>
      </c>
      <c r="C8" s="34" t="s">
        <v>698</v>
      </c>
      <c r="D8" s="34" t="s">
        <v>699</v>
      </c>
      <c r="E8" s="35" t="s">
        <v>700</v>
      </c>
      <c r="F8" s="34" t="s">
        <v>701</v>
      </c>
      <c r="G8" s="1"/>
      <c r="H8" s="1"/>
      <c r="I8" s="1"/>
      <c r="J8" s="1"/>
      <c r="K8" s="14"/>
    </row>
    <row r="9" spans="2:11" ht="30" x14ac:dyDescent="0.25">
      <c r="B9" s="34" t="s">
        <v>702</v>
      </c>
      <c r="C9" s="34" t="s">
        <v>703</v>
      </c>
      <c r="D9" s="34" t="s">
        <v>704</v>
      </c>
      <c r="E9" s="35" t="s">
        <v>648</v>
      </c>
      <c r="F9" s="34" t="s">
        <v>705</v>
      </c>
      <c r="G9" s="1"/>
      <c r="H9" s="1"/>
      <c r="I9" s="1"/>
      <c r="J9" s="1"/>
      <c r="K9" s="14"/>
    </row>
    <row r="10" spans="2:11" ht="30" x14ac:dyDescent="0.25">
      <c r="B10" s="34" t="s">
        <v>706</v>
      </c>
      <c r="C10" s="34" t="s">
        <v>707</v>
      </c>
      <c r="D10" s="34" t="s">
        <v>708</v>
      </c>
      <c r="E10" s="35" t="s">
        <v>652</v>
      </c>
      <c r="F10" s="34" t="s">
        <v>709</v>
      </c>
      <c r="G10" s="1"/>
      <c r="H10" s="1"/>
      <c r="I10" s="1"/>
      <c r="J10" s="1"/>
      <c r="K10" s="14"/>
    </row>
    <row r="11" spans="2:11" ht="30" x14ac:dyDescent="0.25">
      <c r="B11" s="34" t="s">
        <v>710</v>
      </c>
      <c r="C11" s="34" t="s">
        <v>711</v>
      </c>
      <c r="D11" s="34" t="s">
        <v>712</v>
      </c>
      <c r="E11" s="35" t="s">
        <v>652</v>
      </c>
      <c r="F11" s="34" t="s">
        <v>713</v>
      </c>
      <c r="G11" s="1"/>
      <c r="H11" s="1"/>
      <c r="I11" s="1"/>
      <c r="J11" s="1"/>
      <c r="K11" s="14"/>
    </row>
  </sheetData>
  <mergeCells count="3">
    <mergeCell ref="B1:C1"/>
    <mergeCell ref="D1:I1"/>
    <mergeCell ref="J1:K1"/>
  </mergeCells>
  <dataValidations count="2">
    <dataValidation type="list" allowBlank="1" showInputMessage="1" showErrorMessage="1" sqref="K3:K11" xr:uid="{1CC9A78A-2DA0-4301-B032-7156285DFDCF}">
      <formula1>INDIRECT("tab_status")</formula1>
    </dataValidation>
    <dataValidation type="list" allowBlank="1" showInputMessage="1" showErrorMessage="1" sqref="G3:G11" xr:uid="{523438F8-12C9-44AB-9715-168067C02EA9}">
      <formula1>INDIRECT("tab_apl")</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CAA62B9E-80EE-492C-9187-6FE0353A95C8}">
            <xm:f>NOT(ISERROR(SEARCH(DadosSelect!$C$5,K3)))</xm:f>
            <xm:f>DadosSelect!$C$5</xm:f>
            <x14:dxf>
              <fill>
                <patternFill>
                  <bgColor theme="0" tint="-0.14996795556505021"/>
                </patternFill>
              </fill>
            </x14:dxf>
          </x14:cfRule>
          <x14:cfRule type="containsText" priority="2" operator="containsText" id="{0DF053A4-9C46-4E62-9C0A-D0FF2D1DA9A5}">
            <xm:f>NOT(ISERROR(SEARCH(DadosSelect!$C$4,K3)))</xm:f>
            <xm:f>DadosSelect!$C$4</xm:f>
            <x14:dxf>
              <fill>
                <patternFill>
                  <bgColor rgb="FFFF0000"/>
                </patternFill>
              </fill>
            </x14:dxf>
          </x14:cfRule>
          <x14:cfRule type="containsText" priority="3" operator="containsText" id="{7D52E58F-4593-4F1F-B050-FD4D89C4EBA7}">
            <xm:f>NOT(ISERROR(SEARCH(DadosSelect!$C$3,K3)))</xm:f>
            <xm:f>DadosSelect!$C$3</xm:f>
            <x14:dxf>
              <fill>
                <patternFill>
                  <bgColor rgb="FFFFFF00"/>
                </patternFill>
              </fill>
            </x14:dxf>
          </x14:cfRule>
          <x14:cfRule type="containsText" priority="4" operator="containsText" id="{19098340-AC8E-4E2C-8232-51F21E285088}">
            <xm:f>NOT(ISERROR(SEARCH(DadosSelect!$C$2,K3)))</xm:f>
            <xm:f>DadosSelect!$C$2</xm:f>
            <x14:dxf>
              <fill>
                <patternFill>
                  <bgColor rgb="FF92D050"/>
                </patternFill>
              </fill>
            </x14:dxf>
          </x14:cfRule>
          <xm:sqref>K3:K11</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F9134-3696-428B-8902-F594EAB468B9}">
  <sheetPr>
    <tabColor theme="1"/>
  </sheetPr>
  <dimension ref="B1:K32"/>
  <sheetViews>
    <sheetView workbookViewId="0">
      <selection activeCell="B4" sqref="B4"/>
    </sheetView>
  </sheetViews>
  <sheetFormatPr defaultRowHeight="15" x14ac:dyDescent="0.25"/>
  <cols>
    <col min="2" max="2" width="11.42578125" bestFit="1" customWidth="1"/>
    <col min="3" max="3" width="63.140625" customWidth="1"/>
    <col min="4" max="6" width="61.7109375" customWidth="1"/>
    <col min="7" max="7" width="22.28515625" customWidth="1"/>
    <col min="8" max="8" width="62.85546875" customWidth="1"/>
    <col min="9" max="9" width="39.85546875" customWidth="1"/>
    <col min="10" max="10" width="25" customWidth="1"/>
    <col min="11" max="11" width="26.42578125" customWidth="1"/>
  </cols>
  <sheetData>
    <row r="1" spans="2:11" ht="46.5" customHeight="1" x14ac:dyDescent="0.25">
      <c r="B1" s="44" t="s">
        <v>520</v>
      </c>
      <c r="C1" s="44"/>
      <c r="D1" s="45" t="s">
        <v>715</v>
      </c>
      <c r="E1" s="45"/>
      <c r="F1" s="45"/>
      <c r="G1" s="46"/>
      <c r="H1" s="46"/>
      <c r="I1" s="46"/>
      <c r="J1" s="47" t="s">
        <v>522</v>
      </c>
      <c r="K1" s="44"/>
    </row>
    <row r="2" spans="2:11" ht="15.75" x14ac:dyDescent="0.25">
      <c r="B2" s="15" t="s">
        <v>0</v>
      </c>
      <c r="C2" s="16" t="s">
        <v>1</v>
      </c>
      <c r="D2" s="16" t="s">
        <v>2</v>
      </c>
      <c r="E2" s="16" t="s">
        <v>502</v>
      </c>
      <c r="F2" s="16" t="s">
        <v>511</v>
      </c>
      <c r="G2" s="16" t="s">
        <v>3</v>
      </c>
      <c r="H2" s="16" t="s">
        <v>4</v>
      </c>
      <c r="I2" s="16" t="s">
        <v>5</v>
      </c>
      <c r="J2" s="16" t="s">
        <v>6</v>
      </c>
      <c r="K2" s="17" t="s">
        <v>7</v>
      </c>
    </row>
    <row r="3" spans="2:11" ht="30" x14ac:dyDescent="0.25">
      <c r="B3" s="11" t="s">
        <v>808</v>
      </c>
      <c r="C3" s="8" t="s">
        <v>809</v>
      </c>
      <c r="D3" s="4"/>
      <c r="E3" s="4"/>
      <c r="F3" s="4"/>
      <c r="G3" s="3"/>
      <c r="H3" s="3"/>
      <c r="I3" s="3"/>
      <c r="J3" s="3"/>
      <c r="K3" s="13"/>
    </row>
    <row r="4" spans="2:11" ht="30" x14ac:dyDescent="0.25">
      <c r="B4" s="34" t="s">
        <v>716</v>
      </c>
      <c r="C4" s="34" t="s">
        <v>717</v>
      </c>
      <c r="D4" s="34" t="s">
        <v>718</v>
      </c>
      <c r="E4" s="35" t="s">
        <v>719</v>
      </c>
      <c r="F4" s="34" t="s">
        <v>720</v>
      </c>
      <c r="G4" s="5"/>
      <c r="H4" s="24"/>
      <c r="I4" s="24"/>
      <c r="J4" s="5"/>
      <c r="K4" s="21"/>
    </row>
    <row r="5" spans="2:11" ht="30" x14ac:dyDescent="0.25">
      <c r="B5" s="34" t="s">
        <v>721</v>
      </c>
      <c r="C5" s="34" t="s">
        <v>722</v>
      </c>
      <c r="D5" s="34" t="s">
        <v>718</v>
      </c>
      <c r="E5" s="35" t="s">
        <v>723</v>
      </c>
      <c r="F5" s="34" t="s">
        <v>724</v>
      </c>
      <c r="G5" s="1"/>
      <c r="H5" s="1"/>
      <c r="I5" s="1"/>
      <c r="J5" s="1"/>
      <c r="K5" s="14"/>
    </row>
    <row r="6" spans="2:11" ht="30" x14ac:dyDescent="0.25">
      <c r="B6" s="34" t="s">
        <v>725</v>
      </c>
      <c r="C6" s="34" t="s">
        <v>726</v>
      </c>
      <c r="D6" s="34" t="s">
        <v>718</v>
      </c>
      <c r="E6" s="35" t="s">
        <v>727</v>
      </c>
      <c r="F6" s="34" t="s">
        <v>728</v>
      </c>
      <c r="G6" s="1"/>
      <c r="H6" s="1"/>
      <c r="I6" s="1"/>
      <c r="J6" s="1"/>
      <c r="K6" s="14"/>
    </row>
    <row r="7" spans="2:11" ht="30" x14ac:dyDescent="0.25">
      <c r="B7" s="34" t="s">
        <v>729</v>
      </c>
      <c r="C7" s="34" t="s">
        <v>730</v>
      </c>
      <c r="D7" s="34" t="s">
        <v>718</v>
      </c>
      <c r="E7" s="35" t="s">
        <v>731</v>
      </c>
      <c r="F7" s="34" t="s">
        <v>732</v>
      </c>
      <c r="G7" s="1"/>
      <c r="H7" s="1"/>
      <c r="I7" s="1"/>
      <c r="J7" s="1"/>
      <c r="K7" s="14"/>
    </row>
    <row r="8" spans="2:11" ht="30" x14ac:dyDescent="0.25">
      <c r="B8" s="34" t="s">
        <v>733</v>
      </c>
      <c r="C8" s="34" t="s">
        <v>734</v>
      </c>
      <c r="D8" s="34" t="s">
        <v>718</v>
      </c>
      <c r="E8" s="35" t="s">
        <v>677</v>
      </c>
      <c r="F8" s="34" t="s">
        <v>735</v>
      </c>
      <c r="G8" s="1"/>
      <c r="H8" s="1"/>
      <c r="I8" s="1"/>
      <c r="J8" s="1"/>
      <c r="K8" s="14"/>
    </row>
    <row r="9" spans="2:11" ht="30" x14ac:dyDescent="0.25">
      <c r="B9" s="34" t="s">
        <v>736</v>
      </c>
      <c r="C9" s="34" t="s">
        <v>737</v>
      </c>
      <c r="D9" s="34" t="s">
        <v>718</v>
      </c>
      <c r="E9" s="35" t="s">
        <v>677</v>
      </c>
      <c r="F9" s="34" t="s">
        <v>738</v>
      </c>
      <c r="G9" s="1"/>
      <c r="H9" s="1"/>
      <c r="I9" s="1"/>
      <c r="J9" s="1"/>
      <c r="K9" s="14"/>
    </row>
    <row r="10" spans="2:11" ht="30" x14ac:dyDescent="0.25">
      <c r="B10" s="34" t="s">
        <v>739</v>
      </c>
      <c r="C10" s="34" t="s">
        <v>62</v>
      </c>
      <c r="D10" s="34" t="s">
        <v>718</v>
      </c>
      <c r="E10" s="35" t="s">
        <v>677</v>
      </c>
      <c r="F10" s="34" t="s">
        <v>740</v>
      </c>
      <c r="G10" s="1"/>
      <c r="H10" s="1"/>
      <c r="I10" s="1"/>
      <c r="J10" s="1"/>
      <c r="K10" s="14"/>
    </row>
    <row r="11" spans="2:11" ht="30" x14ac:dyDescent="0.25">
      <c r="B11" s="34" t="s">
        <v>741</v>
      </c>
      <c r="C11" s="34" t="s">
        <v>64</v>
      </c>
      <c r="D11" s="34" t="s">
        <v>718</v>
      </c>
      <c r="E11" s="35" t="s">
        <v>652</v>
      </c>
      <c r="F11" s="34" t="s">
        <v>742</v>
      </c>
      <c r="G11" s="1"/>
      <c r="H11" s="1"/>
      <c r="I11" s="1"/>
      <c r="J11" s="1"/>
      <c r="K11" s="14"/>
    </row>
    <row r="12" spans="2:11" ht="45" x14ac:dyDescent="0.25">
      <c r="B12" s="34" t="s">
        <v>743</v>
      </c>
      <c r="C12" s="34" t="s">
        <v>744</v>
      </c>
      <c r="D12" s="34" t="s">
        <v>718</v>
      </c>
      <c r="E12" s="35" t="s">
        <v>745</v>
      </c>
      <c r="F12" s="34" t="s">
        <v>746</v>
      </c>
      <c r="G12" s="1"/>
      <c r="H12" s="1"/>
      <c r="I12" s="1"/>
      <c r="J12" s="1"/>
      <c r="K12" s="14"/>
    </row>
    <row r="13" spans="2:11" ht="30" x14ac:dyDescent="0.25">
      <c r="B13" s="34" t="s">
        <v>747</v>
      </c>
      <c r="C13" s="34" t="s">
        <v>70</v>
      </c>
      <c r="D13" s="34" t="s">
        <v>718</v>
      </c>
      <c r="E13" s="35" t="s">
        <v>745</v>
      </c>
      <c r="F13" s="34" t="s">
        <v>748</v>
      </c>
      <c r="G13" s="1"/>
      <c r="H13" s="1"/>
      <c r="I13" s="1"/>
      <c r="J13" s="1"/>
      <c r="K13" s="14"/>
    </row>
    <row r="14" spans="2:11" ht="30" x14ac:dyDescent="0.25">
      <c r="B14" s="34" t="s">
        <v>749</v>
      </c>
      <c r="C14" s="34" t="s">
        <v>750</v>
      </c>
      <c r="D14" s="34" t="s">
        <v>718</v>
      </c>
      <c r="E14" s="35" t="s">
        <v>751</v>
      </c>
      <c r="F14" s="34" t="s">
        <v>752</v>
      </c>
      <c r="G14" s="1"/>
      <c r="H14" s="1"/>
      <c r="I14" s="1"/>
      <c r="J14" s="1"/>
      <c r="K14" s="14"/>
    </row>
    <row r="15" spans="2:11" ht="30" x14ac:dyDescent="0.25">
      <c r="B15" s="34" t="s">
        <v>753</v>
      </c>
      <c r="C15" s="34" t="s">
        <v>77</v>
      </c>
      <c r="D15" s="34" t="s">
        <v>718</v>
      </c>
      <c r="E15" s="35" t="s">
        <v>754</v>
      </c>
      <c r="F15" s="34" t="s">
        <v>755</v>
      </c>
      <c r="G15" s="1"/>
      <c r="H15" s="1"/>
      <c r="I15" s="1"/>
      <c r="J15" s="1"/>
      <c r="K15" s="14"/>
    </row>
    <row r="16" spans="2:11" ht="30" x14ac:dyDescent="0.25">
      <c r="B16" s="34" t="s">
        <v>756</v>
      </c>
      <c r="C16" s="34" t="s">
        <v>79</v>
      </c>
      <c r="D16" s="34" t="s">
        <v>718</v>
      </c>
      <c r="E16" s="35" t="s">
        <v>757</v>
      </c>
      <c r="F16" s="34" t="s">
        <v>758</v>
      </c>
      <c r="G16" s="1"/>
      <c r="H16" s="1"/>
      <c r="I16" s="1"/>
      <c r="J16" s="1"/>
      <c r="K16" s="14"/>
    </row>
    <row r="17" spans="2:11" ht="30" x14ac:dyDescent="0.25">
      <c r="B17" s="34" t="s">
        <v>759</v>
      </c>
      <c r="C17" s="34" t="s">
        <v>760</v>
      </c>
      <c r="D17" s="34" t="s">
        <v>718</v>
      </c>
      <c r="E17" s="35" t="s">
        <v>761</v>
      </c>
      <c r="F17" s="34" t="s">
        <v>762</v>
      </c>
      <c r="G17" s="1"/>
      <c r="H17" s="1"/>
      <c r="I17" s="1"/>
      <c r="J17" s="1"/>
      <c r="K17" s="14"/>
    </row>
    <row r="18" spans="2:11" ht="30" x14ac:dyDescent="0.25">
      <c r="B18" s="34" t="s">
        <v>763</v>
      </c>
      <c r="C18" s="34" t="s">
        <v>133</v>
      </c>
      <c r="D18" s="34" t="s">
        <v>718</v>
      </c>
      <c r="E18" s="35" t="s">
        <v>764</v>
      </c>
      <c r="F18" s="34" t="s">
        <v>765</v>
      </c>
      <c r="G18" s="1"/>
      <c r="H18" s="1"/>
      <c r="I18" s="1"/>
      <c r="J18" s="1"/>
      <c r="K18" s="14"/>
    </row>
    <row r="19" spans="2:11" ht="30" x14ac:dyDescent="0.25">
      <c r="B19" s="34" t="s">
        <v>766</v>
      </c>
      <c r="C19" s="34" t="s">
        <v>767</v>
      </c>
      <c r="D19" s="34" t="s">
        <v>718</v>
      </c>
      <c r="E19" s="35" t="s">
        <v>719</v>
      </c>
      <c r="F19" s="34" t="s">
        <v>768</v>
      </c>
      <c r="G19" s="1"/>
      <c r="H19" s="1"/>
      <c r="I19" s="1"/>
      <c r="J19" s="1"/>
      <c r="K19" s="14"/>
    </row>
    <row r="20" spans="2:11" ht="30" x14ac:dyDescent="0.25">
      <c r="B20" s="34" t="s">
        <v>769</v>
      </c>
      <c r="C20" s="34" t="s">
        <v>171</v>
      </c>
      <c r="D20" s="34" t="s">
        <v>718</v>
      </c>
      <c r="E20" s="35" t="s">
        <v>770</v>
      </c>
      <c r="F20" s="34" t="s">
        <v>771</v>
      </c>
      <c r="G20" s="1"/>
      <c r="H20" s="1"/>
      <c r="I20" s="1"/>
      <c r="J20" s="1"/>
      <c r="K20" s="14"/>
    </row>
    <row r="21" spans="2:11" ht="30" x14ac:dyDescent="0.25">
      <c r="B21" s="34" t="s">
        <v>772</v>
      </c>
      <c r="C21" s="34" t="s">
        <v>180</v>
      </c>
      <c r="D21" s="34" t="s">
        <v>718</v>
      </c>
      <c r="E21" s="35" t="s">
        <v>770</v>
      </c>
      <c r="F21" s="34" t="s">
        <v>773</v>
      </c>
      <c r="G21" s="1"/>
      <c r="H21" s="1"/>
      <c r="I21" s="1"/>
      <c r="J21" s="1"/>
      <c r="K21" s="14"/>
    </row>
    <row r="22" spans="2:11" ht="30" x14ac:dyDescent="0.25">
      <c r="B22" s="34" t="s">
        <v>774</v>
      </c>
      <c r="C22" s="34" t="s">
        <v>192</v>
      </c>
      <c r="D22" s="34" t="s">
        <v>718</v>
      </c>
      <c r="E22" s="35" t="s">
        <v>770</v>
      </c>
      <c r="F22" s="34" t="s">
        <v>775</v>
      </c>
      <c r="G22" s="1"/>
      <c r="H22" s="1"/>
      <c r="I22" s="1"/>
      <c r="J22" s="1"/>
      <c r="K22" s="14"/>
    </row>
    <row r="23" spans="2:11" ht="30" x14ac:dyDescent="0.25">
      <c r="B23" s="34" t="s">
        <v>776</v>
      </c>
      <c r="C23" s="34" t="s">
        <v>777</v>
      </c>
      <c r="D23" s="34" t="s">
        <v>718</v>
      </c>
      <c r="E23" s="35" t="s">
        <v>677</v>
      </c>
      <c r="F23" s="34" t="s">
        <v>778</v>
      </c>
      <c r="G23" s="1"/>
      <c r="H23" s="1"/>
      <c r="I23" s="1"/>
      <c r="J23" s="1"/>
      <c r="K23" s="14"/>
    </row>
    <row r="24" spans="2:11" ht="30" x14ac:dyDescent="0.25">
      <c r="B24" s="34" t="s">
        <v>779</v>
      </c>
      <c r="C24" s="34" t="s">
        <v>209</v>
      </c>
      <c r="D24" s="34" t="s">
        <v>718</v>
      </c>
      <c r="E24" s="35" t="s">
        <v>677</v>
      </c>
      <c r="F24" s="34" t="s">
        <v>780</v>
      </c>
      <c r="G24" s="1"/>
      <c r="H24" s="1"/>
      <c r="I24" s="1"/>
      <c r="J24" s="1"/>
      <c r="K24" s="14"/>
    </row>
    <row r="25" spans="2:11" ht="45" x14ac:dyDescent="0.25">
      <c r="B25" s="34" t="s">
        <v>781</v>
      </c>
      <c r="C25" s="34" t="s">
        <v>782</v>
      </c>
      <c r="D25" s="34" t="s">
        <v>718</v>
      </c>
      <c r="E25" s="35" t="s">
        <v>783</v>
      </c>
      <c r="F25" s="34" t="s">
        <v>784</v>
      </c>
      <c r="G25" s="1"/>
      <c r="H25" s="1"/>
      <c r="I25" s="1"/>
      <c r="J25" s="1"/>
      <c r="K25" s="14"/>
    </row>
    <row r="26" spans="2:11" ht="30" x14ac:dyDescent="0.25">
      <c r="B26" s="34" t="s">
        <v>785</v>
      </c>
      <c r="C26" s="34" t="s">
        <v>786</v>
      </c>
      <c r="D26" s="34" t="s">
        <v>718</v>
      </c>
      <c r="E26" s="35" t="s">
        <v>787</v>
      </c>
      <c r="F26" s="34" t="s">
        <v>788</v>
      </c>
      <c r="G26" s="1"/>
      <c r="H26" s="1"/>
      <c r="I26" s="1"/>
      <c r="J26" s="1"/>
      <c r="K26" s="14"/>
    </row>
    <row r="27" spans="2:11" ht="30" x14ac:dyDescent="0.25">
      <c r="B27" s="34" t="s">
        <v>789</v>
      </c>
      <c r="C27" s="34" t="s">
        <v>790</v>
      </c>
      <c r="D27" s="34" t="s">
        <v>718</v>
      </c>
      <c r="E27" s="35" t="s">
        <v>677</v>
      </c>
      <c r="F27" s="34" t="s">
        <v>791</v>
      </c>
      <c r="G27" s="1"/>
      <c r="H27" s="1"/>
      <c r="I27" s="1"/>
      <c r="J27" s="1"/>
      <c r="K27" s="14"/>
    </row>
    <row r="28" spans="2:11" ht="30" x14ac:dyDescent="0.25">
      <c r="B28" s="34" t="s">
        <v>792</v>
      </c>
      <c r="C28" s="34" t="s">
        <v>793</v>
      </c>
      <c r="D28" s="34" t="s">
        <v>718</v>
      </c>
      <c r="E28" s="35" t="s">
        <v>794</v>
      </c>
      <c r="F28" s="34" t="s">
        <v>795</v>
      </c>
      <c r="G28" s="1"/>
      <c r="H28" s="1"/>
      <c r="I28" s="1"/>
      <c r="J28" s="1"/>
      <c r="K28" s="14"/>
    </row>
    <row r="29" spans="2:11" ht="30" x14ac:dyDescent="0.25">
      <c r="B29" s="34" t="s">
        <v>796</v>
      </c>
      <c r="C29" s="34" t="s">
        <v>797</v>
      </c>
      <c r="D29" s="34" t="s">
        <v>718</v>
      </c>
      <c r="E29" s="35" t="s">
        <v>798</v>
      </c>
      <c r="F29" s="34" t="s">
        <v>799</v>
      </c>
      <c r="G29" s="1"/>
      <c r="H29" s="1"/>
      <c r="I29" s="1"/>
      <c r="J29" s="1"/>
      <c r="K29" s="14"/>
    </row>
    <row r="30" spans="2:11" ht="30" x14ac:dyDescent="0.25">
      <c r="B30" s="34" t="s">
        <v>800</v>
      </c>
      <c r="C30" s="34" t="s">
        <v>801</v>
      </c>
      <c r="D30" s="34" t="s">
        <v>718</v>
      </c>
      <c r="E30" s="35" t="s">
        <v>798</v>
      </c>
      <c r="F30" s="34" t="s">
        <v>802</v>
      </c>
      <c r="G30" s="1"/>
      <c r="H30" s="1"/>
      <c r="I30" s="1"/>
      <c r="J30" s="1"/>
      <c r="K30" s="14"/>
    </row>
    <row r="31" spans="2:11" ht="30" x14ac:dyDescent="0.25">
      <c r="B31" s="34" t="s">
        <v>803</v>
      </c>
      <c r="C31" s="34" t="s">
        <v>284</v>
      </c>
      <c r="D31" s="34" t="s">
        <v>718</v>
      </c>
      <c r="E31" s="35" t="s">
        <v>804</v>
      </c>
      <c r="F31" s="34" t="s">
        <v>805</v>
      </c>
      <c r="G31" s="1"/>
      <c r="H31" s="1"/>
      <c r="I31" s="1"/>
      <c r="J31" s="1"/>
      <c r="K31" s="14"/>
    </row>
    <row r="32" spans="2:11" ht="45" x14ac:dyDescent="0.25">
      <c r="B32" s="34" t="s">
        <v>806</v>
      </c>
      <c r="C32" s="34" t="s">
        <v>293</v>
      </c>
      <c r="D32" s="34" t="s">
        <v>718</v>
      </c>
      <c r="E32" s="35" t="s">
        <v>677</v>
      </c>
      <c r="F32" s="34" t="s">
        <v>807</v>
      </c>
      <c r="G32" s="1"/>
      <c r="H32" s="1"/>
      <c r="I32" s="1"/>
      <c r="J32" s="1"/>
      <c r="K32" s="14"/>
    </row>
  </sheetData>
  <mergeCells count="3">
    <mergeCell ref="B1:C1"/>
    <mergeCell ref="D1:I1"/>
    <mergeCell ref="J1:K1"/>
  </mergeCells>
  <dataValidations count="2">
    <dataValidation type="list" allowBlank="1" showInputMessage="1" showErrorMessage="1" sqref="G3:G32" xr:uid="{F1CD78A1-28AC-4794-AE34-B8857FE9A749}">
      <formula1>INDIRECT("tab_apl")</formula1>
    </dataValidation>
    <dataValidation type="list" allowBlank="1" showInputMessage="1" showErrorMessage="1" sqref="K3:K32" xr:uid="{655D2026-2828-4DB6-A656-165A98AD8D7D}">
      <formula1>INDIRECT("tab_status")</formula1>
    </dataValidation>
  </dataValidations>
  <pageMargins left="0.511811024" right="0.511811024" top="0.78740157499999996" bottom="0.78740157499999996" header="0.31496062000000002" footer="0.31496062000000002"/>
  <pageSetup paperSize="9" orientation="portrait"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21262E68-7637-4672-A5E5-6B105BA28E5A}">
            <xm:f>NOT(ISERROR(SEARCH(DadosSelect!$C$5,K3)))</xm:f>
            <xm:f>DadosSelect!$C$5</xm:f>
            <x14:dxf>
              <fill>
                <patternFill>
                  <bgColor theme="0" tint="-0.14996795556505021"/>
                </patternFill>
              </fill>
            </x14:dxf>
          </x14:cfRule>
          <x14:cfRule type="containsText" priority="2" operator="containsText" id="{8DB9C8CA-7D1C-4337-99CB-3CFD1887289F}">
            <xm:f>NOT(ISERROR(SEARCH(DadosSelect!$C$4,K3)))</xm:f>
            <xm:f>DadosSelect!$C$4</xm:f>
            <x14:dxf>
              <fill>
                <patternFill>
                  <bgColor rgb="FFFF0000"/>
                </patternFill>
              </fill>
            </x14:dxf>
          </x14:cfRule>
          <x14:cfRule type="containsText" priority="3" operator="containsText" id="{259E16FE-22E6-4A5E-A87B-3978609B6DE5}">
            <xm:f>NOT(ISERROR(SEARCH(DadosSelect!$C$3,K3)))</xm:f>
            <xm:f>DadosSelect!$C$3</xm:f>
            <x14:dxf>
              <fill>
                <patternFill>
                  <bgColor rgb="FFFFFF00"/>
                </patternFill>
              </fill>
            </x14:dxf>
          </x14:cfRule>
          <x14:cfRule type="containsText" priority="4" operator="containsText" id="{88987C9D-631A-4287-9267-B4B93B7B902B}">
            <xm:f>NOT(ISERROR(SEARCH(DadosSelect!$C$2,K3)))</xm:f>
            <xm:f>DadosSelect!$C$2</xm:f>
            <x14:dxf>
              <fill>
                <patternFill>
                  <bgColor rgb="FF92D050"/>
                </patternFill>
              </fill>
            </x14:dxf>
          </x14:cfRule>
          <xm:sqref>K3:K32</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EAF90-A336-4015-BE90-34CBA60D5EF8}">
  <dimension ref="A1:I9"/>
  <sheetViews>
    <sheetView workbookViewId="0">
      <selection activeCell="M27" sqref="M27"/>
    </sheetView>
  </sheetViews>
  <sheetFormatPr defaultRowHeight="15" x14ac:dyDescent="0.25"/>
  <cols>
    <col min="1" max="1" width="14.7109375" customWidth="1"/>
    <col min="2" max="3" width="26.5703125" bestFit="1" customWidth="1"/>
    <col min="5" max="5" width="14.42578125" bestFit="1" customWidth="1"/>
    <col min="8" max="8" width="14.140625" bestFit="1" customWidth="1"/>
  </cols>
  <sheetData>
    <row r="1" spans="1:9" x14ac:dyDescent="0.25">
      <c r="A1" t="s">
        <v>119</v>
      </c>
      <c r="C1" t="s">
        <v>7</v>
      </c>
      <c r="E1" t="s">
        <v>474</v>
      </c>
      <c r="F1" t="s">
        <v>473</v>
      </c>
      <c r="H1" t="s">
        <v>477</v>
      </c>
      <c r="I1" t="s">
        <v>473</v>
      </c>
    </row>
    <row r="2" spans="1:9" x14ac:dyDescent="0.25">
      <c r="A2" t="s">
        <v>120</v>
      </c>
      <c r="C2" t="s">
        <v>298</v>
      </c>
      <c r="E2" t="s">
        <v>122</v>
      </c>
      <c r="F2">
        <v>37</v>
      </c>
      <c r="H2" t="s">
        <v>303</v>
      </c>
      <c r="I2">
        <v>8</v>
      </c>
    </row>
    <row r="3" spans="1:9" x14ac:dyDescent="0.25">
      <c r="A3" t="s">
        <v>121</v>
      </c>
      <c r="C3" t="s">
        <v>299</v>
      </c>
      <c r="E3" t="s">
        <v>124</v>
      </c>
      <c r="F3">
        <v>8</v>
      </c>
      <c r="H3" t="s">
        <v>328</v>
      </c>
      <c r="I3">
        <v>10</v>
      </c>
    </row>
    <row r="4" spans="1:9" x14ac:dyDescent="0.25">
      <c r="C4" t="s">
        <v>300</v>
      </c>
      <c r="E4" t="s">
        <v>150</v>
      </c>
      <c r="F4">
        <v>14</v>
      </c>
      <c r="H4" t="s">
        <v>361</v>
      </c>
      <c r="I4">
        <v>9</v>
      </c>
    </row>
    <row r="5" spans="1:9" x14ac:dyDescent="0.25">
      <c r="C5" t="s">
        <v>301</v>
      </c>
      <c r="E5" t="s">
        <v>194</v>
      </c>
      <c r="F5">
        <v>34</v>
      </c>
      <c r="H5" t="s">
        <v>390</v>
      </c>
      <c r="I5">
        <v>4</v>
      </c>
    </row>
    <row r="6" spans="1:9" x14ac:dyDescent="0.25">
      <c r="H6" t="s">
        <v>478</v>
      </c>
      <c r="I6">
        <v>6</v>
      </c>
    </row>
    <row r="7" spans="1:9" x14ac:dyDescent="0.25">
      <c r="H7" t="s">
        <v>479</v>
      </c>
      <c r="I7">
        <v>1</v>
      </c>
    </row>
    <row r="8" spans="1:9" x14ac:dyDescent="0.25">
      <c r="H8" t="s">
        <v>480</v>
      </c>
      <c r="I8">
        <v>3</v>
      </c>
    </row>
    <row r="9" spans="1:9" x14ac:dyDescent="0.25">
      <c r="H9" t="s">
        <v>481</v>
      </c>
      <c r="I9">
        <v>8</v>
      </c>
    </row>
  </sheetData>
  <pageMargins left="0.511811024" right="0.511811024" top="0.78740157499999996" bottom="0.78740157499999996" header="0.31496062000000002" footer="0.31496062000000002"/>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5D224DB-9C0F-4168-A6C0-0E861DC8C7D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23</vt:i4>
      </vt:variant>
    </vt:vector>
  </HeadingPairs>
  <TitlesOfParts>
    <vt:vector size="23" baseType="lpstr">
      <vt:lpstr>Métricas</vt:lpstr>
      <vt:lpstr>A5</vt:lpstr>
      <vt:lpstr>A6</vt:lpstr>
      <vt:lpstr>A7</vt:lpstr>
      <vt:lpstr>A8</vt:lpstr>
      <vt:lpstr>A12</vt:lpstr>
      <vt:lpstr>A72</vt:lpstr>
      <vt:lpstr>A73</vt:lpstr>
      <vt:lpstr>A74</vt:lpstr>
      <vt:lpstr>A75</vt:lpstr>
      <vt:lpstr>B82</vt:lpstr>
      <vt:lpstr>B83</vt:lpstr>
      <vt:lpstr>B84</vt:lpstr>
      <vt:lpstr>B85</vt:lpstr>
      <vt:lpstr>A13</vt:lpstr>
      <vt:lpstr>A14</vt:lpstr>
      <vt:lpstr>A15</vt:lpstr>
      <vt:lpstr>A22</vt:lpstr>
      <vt:lpstr>A23</vt:lpstr>
      <vt:lpstr>A24</vt:lpstr>
      <vt:lpstr>A25</vt:lpstr>
      <vt:lpstr>A3</vt:lpstr>
      <vt:lpstr>DadosSelect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Juliano Araújo Farias</dc:creator>
  <cp:lastModifiedBy>Juliano Araújo Farias</cp:lastModifiedBy>
  <cp:lastPrinted>2026-07-16T19:01:39Z</cp:lastPrinted>
  <dcterms:created xsi:type="dcterms:W3CDTF">2026-04-29T01:22:25Z</dcterms:created>
  <dcterms:modified xsi:type="dcterms:W3CDTF">2026-09-17T18:12:17Z</dcterms:modified>
</cp:coreProperties>
</file>